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asag-khtk\笠郷地域創生自治町民会議\R07年度・ホームページ\下笠区\"/>
    </mc:Choice>
  </mc:AlternateContent>
  <xr:revisionPtr revIDLastSave="0" documentId="8_{47A0B767-40CB-4053-806F-3B6E2F0343EE}" xr6:coauthVersionLast="47" xr6:coauthVersionMax="47" xr10:uidLastSave="{00000000-0000-0000-0000-000000000000}"/>
  <bookViews>
    <workbookView xWindow="-120" yWindow="-120" windowWidth="29040" windowHeight="15720" xr2:uid="{E6E34529-8875-4FC4-84A7-CD8D626FD3AA}"/>
  </bookViews>
  <sheets>
    <sheet name="防災役員名簿" sheetId="1" r:id="rId1"/>
    <sheet name="災害時緊急連絡網" sheetId="2" r:id="rId2"/>
    <sheet name="地域行事計画" sheetId="3" r:id="rId3"/>
    <sheet name="役員名簿提出用" sheetId="4" r:id="rId4"/>
    <sheet name="墓地委員選任届" sheetId="5" r:id="rId5"/>
  </sheets>
  <definedNames>
    <definedName name="_xlnm.Print_Area" localSheetId="1">災害時緊急連絡網!$A$1:$M$54</definedName>
    <definedName name="_xlnm.Print_Area" localSheetId="2">地域行事計画!$A$1:$J$54</definedName>
    <definedName name="_xlnm.Print_Area" localSheetId="4">墓地委員選任届!$A$1:$H$54</definedName>
    <definedName name="_xlnm.Print_Area" localSheetId="0">防災役員名簿!$A$2:$P$28</definedName>
    <definedName name="_xlnm.Print_Area" localSheetId="3">役員名簿提出用!$A$1:$K$43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" i="5" l="1"/>
  <c r="K23" i="4"/>
  <c r="K11" i="4"/>
  <c r="E6" i="4"/>
  <c r="J9" i="4" l="1"/>
  <c r="J8" i="4"/>
  <c r="E9" i="4"/>
  <c r="G8" i="4"/>
  <c r="E30" i="4"/>
  <c r="E28" i="4"/>
  <c r="E26" i="4"/>
  <c r="E24" i="4"/>
  <c r="E22" i="4"/>
  <c r="E14" i="4"/>
  <c r="E20" i="4"/>
  <c r="E18" i="4"/>
  <c r="E16" i="4"/>
  <c r="E10" i="4"/>
  <c r="E8" i="4"/>
  <c r="E12" i="4"/>
  <c r="E32" i="4"/>
  <c r="O2" i="1" l="1"/>
  <c r="L3" i="2" s="1"/>
  <c r="C30" i="5"/>
  <c r="G5" i="5"/>
  <c r="C33" i="5" l="1"/>
  <c r="F33" i="5" l="1"/>
  <c r="D33" i="5"/>
  <c r="B34" i="5"/>
  <c r="B18" i="5"/>
  <c r="B17" i="5"/>
  <c r="B37" i="5"/>
  <c r="B35" i="5"/>
  <c r="B33" i="5"/>
  <c r="E18" i="5" l="1"/>
  <c r="D9" i="5"/>
  <c r="E17" i="5"/>
  <c r="F26" i="5"/>
  <c r="C26" i="5"/>
  <c r="K1" i="2" l="1"/>
  <c r="C7" i="2"/>
  <c r="J3" i="4"/>
  <c r="G3" i="4"/>
  <c r="C1" i="4"/>
  <c r="F9" i="5" s="1"/>
  <c r="A1" i="4"/>
  <c r="G1" i="3"/>
  <c r="A1" i="3"/>
  <c r="F2" i="2"/>
  <c r="E9" i="5" l="1"/>
  <c r="M11" i="4"/>
  <c r="C9" i="5"/>
  <c r="B9" i="5"/>
  <c r="I8" i="2"/>
  <c r="I7" i="2"/>
  <c r="F8" i="2"/>
  <c r="F7" i="2"/>
  <c r="C8" i="2"/>
  <c r="L5" i="1"/>
  <c r="F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西脇敏郎</author>
  </authors>
  <commentList>
    <comment ref="B2" authorId="0" shapeId="0" xr:uid="{4E725E86-D398-4008-904C-59F03E1F5530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ドロップダウンリスト（▼マーク）から選択又は年度を西暦で直接入力</t>
        </r>
      </text>
    </comment>
    <comment ref="G2" authorId="0" shapeId="0" xr:uid="{66AB8B45-2F00-4A5B-A949-8AA585AAFEF8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ドロップダウンリスト（▼マーク）から選択又は自治会名を直接入力</t>
        </r>
      </text>
    </comment>
    <comment ref="P2" authorId="0" shapeId="0" xr:uid="{1C26E368-E15D-431C-A38B-BDC7E3E06717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月日入力
例；01月20日
月日それぞれ2桁で</t>
        </r>
      </text>
    </comment>
    <comment ref="E7" authorId="0" shapeId="0" xr:uid="{6ACAB6AB-5CCE-4807-AEC5-EA5672A92A6E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次期自治会長名を入力</t>
        </r>
      </text>
    </comment>
    <comment ref="G7" authorId="0" shapeId="0" xr:uid="{61CE0E11-3E2D-4AEA-B544-4DFFD17A30B0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小字不用、番地だけ入力
以下同じ</t>
        </r>
      </text>
    </comment>
    <comment ref="I7" authorId="0" shapeId="0" xr:uid="{D8A510FD-940F-4FDB-B454-4910D5651054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市外局番、ハイフン不用
以下同じ</t>
        </r>
      </text>
    </comment>
    <comment ref="I8" authorId="0" shapeId="0" xr:uid="{D749832B-0232-47F0-B6FF-8AB929A637A0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携帯番号だけ入力ハイフン不用
以下同じ</t>
        </r>
      </text>
    </comment>
    <comment ref="G12" authorId="0" shapeId="0" xr:uid="{DD3F46AF-725E-4ECF-A76D-1EC76ACB5311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小字不用、番地だけ入力
以下同じ</t>
        </r>
      </text>
    </comment>
    <comment ref="I12" authorId="0" shapeId="0" xr:uid="{443F5199-6349-4136-9EA8-970306BFAD0D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市外局番、ハイフン不用
以下同じ</t>
        </r>
      </text>
    </comment>
    <comment ref="M12" authorId="0" shapeId="0" xr:uid="{1C9292E8-4E14-4A5F-9020-3C86CD334297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小字不用、番地だけ入力
以下同じ</t>
        </r>
      </text>
    </comment>
    <comment ref="O12" authorId="0" shapeId="0" xr:uid="{59BD0F25-9FD8-4B64-8A9F-5993992BCD5F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市外局番、ハイフン不用
以下同じ</t>
        </r>
      </text>
    </comment>
    <comment ref="I13" authorId="0" shapeId="0" xr:uid="{9DB9E5AF-0710-4082-B38C-A404AB5F8BD9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携帯番号だけ入力ハイフン不用
以下同じ</t>
        </r>
      </text>
    </comment>
    <comment ref="O13" authorId="0" shapeId="0" xr:uid="{E19EDFDA-759B-44B3-999D-FB859E07CCD5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携帯番号だけ入力ハイフン不用
以下同じ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西脇敏郎</author>
  </authors>
  <commentList>
    <comment ref="K1" authorId="0" shapeId="0" xr:uid="{C9549A5C-81D3-44D7-9F23-A4218F346DEF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防災役員名簿の自治会名を参照</t>
        </r>
      </text>
    </comment>
    <comment ref="F2" authorId="0" shapeId="0" xr:uid="{C9C92CAD-A06B-40FD-9CF6-5FB6476A4F71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L3" authorId="0" shapeId="0" xr:uid="{41BDB962-8B8F-4A0F-AC30-169F966722E6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C5" authorId="0" shapeId="0" xr:uid="{5937573C-BB38-42F4-82B3-294977D928B7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正区長の名前を入力</t>
        </r>
      </text>
    </comment>
    <comment ref="F5" authorId="0" shapeId="0" xr:uid="{C5FDA601-960D-4AC4-B287-3525B93C8904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個人情報なのでWEB上に載せられないのと汎用性を考慮し、直接入力
市外局番、ハイフン不用
以下同じ</t>
        </r>
      </text>
    </comment>
    <comment ref="I5" authorId="0" shapeId="0" xr:uid="{6BFDB320-40D7-41FF-AFC7-751894CD2240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個人情報なので直接入力
ハイフン不用
</t>
        </r>
      </text>
    </comment>
    <comment ref="C6" authorId="0" shapeId="0" xr:uid="{0F692494-3DAC-4F2A-9EA1-7AB5ECD9813B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それぞれの自治会の担当区長の名前を入力</t>
        </r>
      </text>
    </comment>
    <comment ref="F6" authorId="0" shapeId="0" xr:uid="{B7F12F06-79FD-45DF-BD5E-86FA48295B3E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個人情報なのでWEB上に載せられないのと汎用性を考慮し、直接入力
市外局番、ハイフン不用
以下同じ</t>
        </r>
      </text>
    </comment>
    <comment ref="I6" authorId="0" shapeId="0" xr:uid="{3A0CD5EB-CAAB-439A-9ED4-AD02AC42C28A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個人情報なので直接入力
ハイフン不用
</t>
        </r>
      </text>
    </comment>
    <comment ref="C7" authorId="0" shapeId="0" xr:uid="{3B2E167A-096F-4A53-8072-131E658844E7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F7" authorId="0" shapeId="0" xr:uid="{2FEE360F-5718-4043-BBD0-3CEA02FD94B5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I7" authorId="0" shapeId="0" xr:uid="{0E9CD450-E540-42DF-BFF6-124009CD595D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C8" authorId="0" shapeId="0" xr:uid="{7ADCA6EB-F0B9-42C7-AFDF-A650D714042D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F8" authorId="0" shapeId="0" xr:uid="{4D4C032F-A5EA-4BDB-BA65-8AE9BBD357A6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I8" authorId="0" shapeId="0" xr:uid="{168D3679-F746-428E-9231-A5ED87C51A58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A10" authorId="0" shapeId="0" xr:uid="{9CCFD777-4D54-487B-8D20-379C4FA97A76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以下班名を記入
</t>
        </r>
      </text>
    </comment>
    <comment ref="C11" authorId="0" shapeId="0" xr:uid="{5E508F69-A9AA-4F03-89D2-2ADB516B3BC1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班長に〇(ドロップダウンリスト）
・1つの班に12人以上いる場合は行を追加
・班の数が少ない場合は行の削除
実情に合わせて行ってください。
</t>
        </r>
      </text>
    </comment>
    <comment ref="E11" authorId="0" shapeId="0" xr:uid="{1C4FD35A-8491-499F-B185-BC69FAD040AE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市外局番、ハイフン不用
ただし、携帯番号はハイフン要
以下同じ</t>
        </r>
      </text>
    </comment>
    <comment ref="K11" authorId="0" shapeId="0" xr:uid="{B02D2482-563D-4667-B805-D3D4B4A499E7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市外局番、ハイフン不用
ただし、携帯番号はハイフン要
以下同じ</t>
        </r>
      </text>
    </comment>
    <comment ref="B16" authorId="0" shapeId="0" xr:uid="{C7AB8394-4E9E-453A-B941-3A936451CA3C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班の人数が、12人を超える場合は行を追加し、修正してください。以下同じ
ただし、印刷する場合縦長になり2頁にまたがるので追加行分以降の行を適宜削除</t>
        </r>
      </text>
    </comment>
    <comment ref="H16" authorId="0" shapeId="0" xr:uid="{FF012F0D-21A8-4A20-8EF8-F7B409903204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班の人数が、12人を超える場合は行を追加し、修正してください以下同じ
ただし、印刷する場合縦長になり2頁にまたがるので追加行分以降の行を適宜削除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西脇敏郎</author>
  </authors>
  <commentList>
    <comment ref="A1" authorId="0" shapeId="0" xr:uid="{897C4A20-C599-41BF-826E-09F031117CBA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G1" authorId="0" shapeId="0" xr:uid="{0268C0F5-D8A9-4FC1-B66A-085BEF4D1444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A4" authorId="0" shapeId="0" xr:uid="{738DA9AB-3C40-499D-A3E4-5DC92752B480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以下は適宜行の追加、削除を行ってください。</t>
        </r>
      </text>
    </comment>
    <comment ref="G4" authorId="0" shapeId="0" xr:uid="{19631577-5F38-404A-9BF8-6152A6AC15C4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以下は適宜行の追加、削除を行ってください。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西脇敏郎</author>
  </authors>
  <commentList>
    <comment ref="A1" authorId="0" shapeId="0" xr:uid="{34942D7A-2224-4E32-89AD-364C4184D633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C1" authorId="0" shapeId="0" xr:uid="{2B3860D7-AB50-4355-A9F4-6D04004FD310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I1" authorId="0" shapeId="0" xr:uid="{3642AF12-5E07-45A0-99D0-B9183D7B4193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記入者に続けて名前入力</t>
        </r>
      </text>
    </comment>
    <comment ref="G3" authorId="0" shapeId="0" xr:uid="{6942E8D4-263F-4975-B919-CA79D0E79ED1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J3" authorId="0" shapeId="0" xr:uid="{027F0017-B8A0-45CB-8996-07480AFC1279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C6" authorId="0" shapeId="0" xr:uid="{9C9666D4-A773-4A19-BB43-70AA862F4278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任期を〇で囲む
右の図形〇をクリック、引っ張って丸で囲む。
以下同じ</t>
        </r>
      </text>
    </comment>
    <comment ref="D6" authorId="0" shapeId="0" xr:uid="{B74B340A-D9B0-455C-970A-8FEC06C80CAD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新・再野別を〇で囲む
右の図形〇をクリック、引っ張って〇で囲む。
以下同じ</t>
        </r>
      </text>
    </comment>
    <comment ref="E6" authorId="0" shapeId="0" xr:uid="{A62E1DFB-DF26-41DA-BD4A-49E8F0BD7EF2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入力不要　数式によるフリガナ自動表示</t>
        </r>
      </text>
    </comment>
    <comment ref="G6" authorId="0" shapeId="0" xr:uid="{A27504D3-2744-4C92-A5E9-145081909629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直接入力</t>
        </r>
      </text>
    </comment>
    <comment ref="J6" authorId="0" shapeId="0" xr:uid="{C416A8D3-CD8B-4AED-A994-AA5EAA0354C6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市外局番、ハイフン不用
以下同じ</t>
        </r>
      </text>
    </comment>
    <comment ref="D7" authorId="0" shapeId="0" xr:uid="{0466BD4F-B55C-4C80-8FD7-8E9294AF8B1B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何年目にあたるのか数字を記入
以下同じ</t>
        </r>
      </text>
    </comment>
    <comment ref="E7" authorId="0" shapeId="0" xr:uid="{A48146B1-8A79-491F-829E-87D874D13E59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区長、副区長選出の自治会のみ入力</t>
        </r>
      </text>
    </comment>
    <comment ref="J7" authorId="0" shapeId="0" xr:uid="{0B4EB8D4-433E-4CF2-9AC7-50F4876A7604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携帯番号だけ入力ハイフン不用
以下同じ</t>
        </r>
      </text>
    </comment>
    <comment ref="E8" authorId="0" shapeId="0" xr:uid="{D5AC68A2-51F9-4572-B2F7-A7792473A39A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入力不要　数式によるフリガナ自動表示</t>
        </r>
      </text>
    </comment>
    <comment ref="G8" authorId="0" shapeId="0" xr:uid="{EB910F76-7366-4C3A-8FDB-975325DA1372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J8" authorId="0" shapeId="0" xr:uid="{495835C3-DB1E-42AA-97C6-811B97BDEA08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E9" authorId="0" shapeId="0" xr:uid="{37A2FAAD-955E-4B09-BB3E-BCC8108B6811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J9" authorId="0" shapeId="0" xr:uid="{01BEF292-7992-49B0-B703-897C178842EA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E10" authorId="0" shapeId="0" xr:uid="{31527D3C-022D-4663-92CA-054A81D60420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入力不要　数式によるフリガナ自動表示以下同じ
</t>
        </r>
      </text>
    </comment>
    <comment ref="G10" authorId="0" shapeId="0" xr:uid="{529B83DB-10A7-41EF-AC23-2726E38DD09E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小字不用、番地だけ入力
以下同じ</t>
        </r>
      </text>
    </comment>
    <comment ref="J10" authorId="0" shapeId="0" xr:uid="{BF8AC357-63D2-4B6A-ACE2-999330E97341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固定電話は、市外局番、ハイフン不用
携帯電話は、ハイフンを入力</t>
        </r>
      </text>
    </comment>
    <comment ref="E11" authorId="0" shapeId="0" xr:uid="{4B8AC7C0-7483-481E-A29E-81205C8755D2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下段だけに入力
以下同じ
</t>
        </r>
      </text>
    </comment>
    <comment ref="J11" authorId="0" shapeId="0" xr:uid="{1AB4BD3F-8A2B-4DA4-BE70-24F79800A4E6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西暦で入力
例；昭和35年9月30日なら
S35/9/30
</t>
        </r>
      </text>
    </comment>
    <comment ref="J12" authorId="0" shapeId="0" xr:uid="{662EAC74-1BC4-4AE9-AF62-1A704B91B705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市外局番、ハイフン不用
以下同じ</t>
        </r>
      </text>
    </comment>
    <comment ref="J13" authorId="0" shapeId="0" xr:uid="{D1E1B32F-76DF-4D9B-9210-8D39226AD127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携帯番号だけ入力ハイフン不用
以下同じ</t>
        </r>
      </text>
    </comment>
    <comment ref="J22" authorId="0" shapeId="0" xr:uid="{5C278FEF-3218-4A64-899A-74DE0AD24F4D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固定電話は、市外局番、ハイフン不用
携帯電話は、ハイフンを入力</t>
        </r>
      </text>
    </comment>
    <comment ref="J23" authorId="0" shapeId="0" xr:uid="{BBB90E41-8D42-42B4-90A9-3C04E35A8124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西暦で入力
例；昭和35年9月30日なら
S35/9/30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西脇敏郎</author>
  </authors>
  <commentList>
    <comment ref="G5" authorId="0" shapeId="0" xr:uid="{3797D63A-DEE5-4903-85F1-4C341D7DF5DD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F6" authorId="0" shapeId="0" xr:uid="{C8CDF0EB-E8E0-4ADB-829C-C263DB023732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現自治会長名を入力
</t>
        </r>
      </text>
    </comment>
    <comment ref="B33" authorId="0" shapeId="0" xr:uid="{689A7D77-BA80-4620-8888-06CE8BF21447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入力不要　数式によるフリガナ自動表示</t>
        </r>
      </text>
    </comment>
    <comment ref="C33" authorId="0" shapeId="0" xr:uid="{95FEE2D1-4819-4AE5-9E12-434FA9D59F79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小字不用、番地だけ入力
以下同じ</t>
        </r>
      </text>
    </comment>
    <comment ref="D33" authorId="0" shapeId="0" xr:uid="{4567DCA2-8F27-492C-B72B-808F1FBADD39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F33" authorId="0" shapeId="0" xr:uid="{1879CBAD-4711-4BD6-A4FB-2C051A40B57D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B34" authorId="0" shapeId="0" xr:uid="{7E6FA736-7C7C-47DF-9082-815B6F1566EC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防災役員名簿シートからのリンク</t>
        </r>
      </text>
    </comment>
    <comment ref="D35" authorId="0" shapeId="0" xr:uid="{989E1AA2-ADD8-4D87-929D-6F9B96837AAA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市外局番、ハイフン不用
以下同じ</t>
        </r>
      </text>
    </comment>
    <comment ref="F35" authorId="0" shapeId="0" xr:uid="{53FCFCF1-1322-4859-BC5C-FF07E1F65208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携帯番号だけ入力ハイフン不用
以下同じ
固定、携帯のどちらだけでもＯＫ</t>
        </r>
      </text>
    </comment>
    <comment ref="B36" authorId="0" shapeId="0" xr:uid="{2EE2B5AD-7F56-47CB-A799-27B3CC422FBA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下段だけに自治会長以外の人を入力
以下同じ
</t>
        </r>
      </text>
    </comment>
    <comment ref="B38" authorId="0" shapeId="0" xr:uid="{7E25A7EE-AD7A-4607-B13C-09729D6B2FEB}">
      <text>
        <r>
          <rPr>
            <b/>
            <sz val="9"/>
            <color indexed="81"/>
            <rFont val="MS P ゴシック"/>
            <family val="3"/>
            <charset val="128"/>
          </rPr>
          <t>西脇敏郎:</t>
        </r>
        <r>
          <rPr>
            <sz val="9"/>
            <color indexed="81"/>
            <rFont val="MS P ゴシック"/>
            <family val="3"/>
            <charset val="128"/>
          </rPr>
          <t xml:space="preserve">
下段だけに自治会長以外の人を入力
以下同じ
当番自治会は3名を推奨</t>
        </r>
      </text>
    </comment>
  </commentList>
</comments>
</file>

<file path=xl/sharedStrings.xml><?xml version="1.0" encoding="utf-8"?>
<sst xmlns="http://schemas.openxmlformats.org/spreadsheetml/2006/main" count="413" uniqueCount="232">
  <si>
    <t>男</t>
    <rPh sb="0" eb="1">
      <t>オトコ</t>
    </rPh>
    <phoneticPr fontId="1"/>
  </si>
  <si>
    <t>人</t>
    <rPh sb="0" eb="1">
      <t>ニン</t>
    </rPh>
    <phoneticPr fontId="1"/>
  </si>
  <si>
    <t>女</t>
    <rPh sb="0" eb="1">
      <t>オンナ</t>
    </rPh>
    <phoneticPr fontId="1"/>
  </si>
  <si>
    <t>計</t>
    <rPh sb="0" eb="1">
      <t>ケイ</t>
    </rPh>
    <phoneticPr fontId="1"/>
  </si>
  <si>
    <t>昼間人口</t>
    <rPh sb="0" eb="2">
      <t>チュウカン</t>
    </rPh>
    <rPh sb="2" eb="4">
      <t>ジンコウ</t>
    </rPh>
    <phoneticPr fontId="1"/>
  </si>
  <si>
    <t>夜間人口</t>
    <rPh sb="0" eb="2">
      <t>ヤカン</t>
    </rPh>
    <rPh sb="2" eb="4">
      <t>ジンコウ</t>
    </rPh>
    <phoneticPr fontId="1"/>
  </si>
  <si>
    <t>氏名</t>
    <rPh sb="0" eb="2">
      <t>シメイ</t>
    </rPh>
    <phoneticPr fontId="1"/>
  </si>
  <si>
    <t>電話番号</t>
    <rPh sb="0" eb="2">
      <t>デンワ</t>
    </rPh>
    <rPh sb="2" eb="4">
      <t>バンゴウ</t>
    </rPh>
    <phoneticPr fontId="1"/>
  </si>
  <si>
    <t>世帯</t>
    <rPh sb="0" eb="2">
      <t>セタイ</t>
    </rPh>
    <phoneticPr fontId="1"/>
  </si>
  <si>
    <t>隊長</t>
    <rPh sb="0" eb="2">
      <t>タイチョウ</t>
    </rPh>
    <phoneticPr fontId="1"/>
  </si>
  <si>
    <t>副隊長</t>
    <rPh sb="0" eb="1">
      <t>フク</t>
    </rPh>
    <rPh sb="1" eb="3">
      <t>タイチョウ</t>
    </rPh>
    <phoneticPr fontId="1"/>
  </si>
  <si>
    <t>備考</t>
    <rPh sb="0" eb="2">
      <t>ビコウ</t>
    </rPh>
    <phoneticPr fontId="1"/>
  </si>
  <si>
    <t>班長氏名</t>
    <rPh sb="0" eb="2">
      <t>ハンチョウ</t>
    </rPh>
    <rPh sb="2" eb="4">
      <t>シメイ</t>
    </rPh>
    <phoneticPr fontId="1"/>
  </si>
  <si>
    <t>情報班</t>
    <rPh sb="0" eb="2">
      <t>ジョウホウ</t>
    </rPh>
    <rPh sb="2" eb="3">
      <t>ハン</t>
    </rPh>
    <phoneticPr fontId="1"/>
  </si>
  <si>
    <t>消火班</t>
    <rPh sb="0" eb="2">
      <t>ショウカ</t>
    </rPh>
    <rPh sb="2" eb="3">
      <t>ハン</t>
    </rPh>
    <phoneticPr fontId="1"/>
  </si>
  <si>
    <t>救出・救護班</t>
    <rPh sb="0" eb="2">
      <t>キュウシュツ</t>
    </rPh>
    <rPh sb="3" eb="6">
      <t>キュウゴハン</t>
    </rPh>
    <rPh sb="5" eb="6">
      <t>ハン</t>
    </rPh>
    <phoneticPr fontId="1"/>
  </si>
  <si>
    <t>避難誘導班</t>
    <rPh sb="0" eb="2">
      <t>ヒナン</t>
    </rPh>
    <rPh sb="2" eb="4">
      <t>ユウドウ</t>
    </rPh>
    <rPh sb="4" eb="5">
      <t>ハン</t>
    </rPh>
    <phoneticPr fontId="1"/>
  </si>
  <si>
    <t>災害時要援護者班</t>
    <rPh sb="0" eb="2">
      <t>サイガイ</t>
    </rPh>
    <rPh sb="2" eb="3">
      <t>ジ</t>
    </rPh>
    <rPh sb="3" eb="7">
      <t>ヨウエンゴシャ</t>
    </rPh>
    <rPh sb="7" eb="8">
      <t>ハン</t>
    </rPh>
    <phoneticPr fontId="1"/>
  </si>
  <si>
    <t>給食給水・物資供給班</t>
    <rPh sb="0" eb="2">
      <t>キュウショク</t>
    </rPh>
    <rPh sb="2" eb="4">
      <t>キュウスイ</t>
    </rPh>
    <rPh sb="5" eb="7">
      <t>ブッシ</t>
    </rPh>
    <rPh sb="7" eb="9">
      <t>キョウキュウ</t>
    </rPh>
    <rPh sb="9" eb="10">
      <t>ハン</t>
    </rPh>
    <phoneticPr fontId="1"/>
  </si>
  <si>
    <t>渉外班</t>
    <rPh sb="0" eb="2">
      <t>ショウガイ</t>
    </rPh>
    <rPh sb="2" eb="3">
      <t>ハン</t>
    </rPh>
    <phoneticPr fontId="1"/>
  </si>
  <si>
    <t>防災隊作成手順書「別紙１」</t>
    <rPh sb="0" eb="2">
      <t>ボウサイ</t>
    </rPh>
    <rPh sb="2" eb="3">
      <t>タイ</t>
    </rPh>
    <rPh sb="3" eb="5">
      <t>サクセイ</t>
    </rPh>
    <rPh sb="5" eb="8">
      <t>テジュンショ</t>
    </rPh>
    <rPh sb="9" eb="11">
      <t>ベッシ</t>
    </rPh>
    <phoneticPr fontId="1"/>
  </si>
  <si>
    <t>※要援護者については、自治会内の実態を把握すること。</t>
    <rPh sb="1" eb="5">
      <t>ヨウエンゴシャ</t>
    </rPh>
    <rPh sb="11" eb="14">
      <t>ジチカイ</t>
    </rPh>
    <rPh sb="14" eb="15">
      <t>ナイ</t>
    </rPh>
    <rPh sb="16" eb="18">
      <t>ジッタイ</t>
    </rPh>
    <rPh sb="19" eb="21">
      <t>ハアク</t>
    </rPh>
    <phoneticPr fontId="1"/>
  </si>
  <si>
    <t>氏　名</t>
    <rPh sb="0" eb="1">
      <t>シ</t>
    </rPh>
    <rPh sb="2" eb="3">
      <t>メイ</t>
    </rPh>
    <phoneticPr fontId="1"/>
  </si>
  <si>
    <t>住　所</t>
    <rPh sb="0" eb="1">
      <t>ジュウ</t>
    </rPh>
    <rPh sb="2" eb="3">
      <t>ショ</t>
    </rPh>
    <phoneticPr fontId="1"/>
  </si>
  <si>
    <t>住　所</t>
    <phoneticPr fontId="1"/>
  </si>
  <si>
    <t>世　帯　数</t>
    <phoneticPr fontId="1"/>
  </si>
  <si>
    <t>人　口
及　び
世帯数</t>
    <rPh sb="0" eb="1">
      <t>ヒト</t>
    </rPh>
    <rPh sb="2" eb="3">
      <t>クチ</t>
    </rPh>
    <rPh sb="4" eb="5">
      <t>オヨ</t>
    </rPh>
    <rPh sb="8" eb="11">
      <t>セタイスウ</t>
    </rPh>
    <phoneticPr fontId="1"/>
  </si>
  <si>
    <t>班　名</t>
    <rPh sb="0" eb="1">
      <t>ハン</t>
    </rPh>
    <rPh sb="2" eb="3">
      <t>メイ</t>
    </rPh>
    <phoneticPr fontId="1"/>
  </si>
  <si>
    <t>備　考</t>
    <rPh sb="0" eb="1">
      <t>ビ</t>
    </rPh>
    <rPh sb="2" eb="3">
      <t>コウ</t>
    </rPh>
    <phoneticPr fontId="1"/>
  </si>
  <si>
    <t>名称</t>
    <rPh sb="0" eb="2">
      <t>メイショウ</t>
    </rPh>
    <phoneticPr fontId="1"/>
  </si>
  <si>
    <t>0次</t>
    <rPh sb="1" eb="2">
      <t>ジ</t>
    </rPh>
    <phoneticPr fontId="1"/>
  </si>
  <si>
    <t>1次</t>
    <rPh sb="1" eb="2">
      <t>ジ</t>
    </rPh>
    <phoneticPr fontId="1"/>
  </si>
  <si>
    <t>2次</t>
    <rPh sb="1" eb="2">
      <t>ジ</t>
    </rPh>
    <phoneticPr fontId="1"/>
  </si>
  <si>
    <t>協力</t>
    <rPh sb="0" eb="2">
      <t>キョウリョク</t>
    </rPh>
    <phoneticPr fontId="1"/>
  </si>
  <si>
    <t>№</t>
    <phoneticPr fontId="1"/>
  </si>
  <si>
    <t>班長</t>
    <rPh sb="0" eb="2">
      <t>ハンチョウ</t>
    </rPh>
    <phoneticPr fontId="1"/>
  </si>
  <si>
    <t>☑</t>
    <phoneticPr fontId="1"/>
  </si>
  <si>
    <t>次</t>
    <rPh sb="0" eb="1">
      <t>ジ</t>
    </rPh>
    <phoneticPr fontId="1"/>
  </si>
  <si>
    <t>発信者</t>
    <rPh sb="0" eb="3">
      <t>ハッシンシャ</t>
    </rPh>
    <phoneticPr fontId="1"/>
  </si>
  <si>
    <t>役職</t>
    <rPh sb="0" eb="2">
      <t>ヤクショク</t>
    </rPh>
    <phoneticPr fontId="1"/>
  </si>
  <si>
    <t>下笠区長</t>
    <rPh sb="0" eb="2">
      <t>シモガサ</t>
    </rPh>
    <rPh sb="2" eb="4">
      <t>クチョウ</t>
    </rPh>
    <phoneticPr fontId="1"/>
  </si>
  <si>
    <t>地域区長</t>
    <rPh sb="0" eb="2">
      <t>チイキ</t>
    </rPh>
    <rPh sb="2" eb="4">
      <t>クチョウ</t>
    </rPh>
    <phoneticPr fontId="1"/>
  </si>
  <si>
    <t>自治会長</t>
    <rPh sb="0" eb="2">
      <t>ジチ</t>
    </rPh>
    <rPh sb="2" eb="4">
      <t>カイチョウ</t>
    </rPh>
    <phoneticPr fontId="1"/>
  </si>
  <si>
    <t>副隊長</t>
    <rPh sb="0" eb="3">
      <t>フクタイチョウ</t>
    </rPh>
    <phoneticPr fontId="1"/>
  </si>
  <si>
    <t>固定電話</t>
    <rPh sb="0" eb="2">
      <t>コテイ</t>
    </rPh>
    <rPh sb="2" eb="4">
      <t>デンワ</t>
    </rPh>
    <phoneticPr fontId="1"/>
  </si>
  <si>
    <t>携帯電話</t>
    <rPh sb="0" eb="2">
      <t>ケイタイ</t>
    </rPh>
    <rPh sb="2" eb="4">
      <t>デンワ</t>
    </rPh>
    <phoneticPr fontId="1"/>
  </si>
  <si>
    <t>改定</t>
    <rPh sb="0" eb="2">
      <t>カイテイ</t>
    </rPh>
    <phoneticPr fontId="1"/>
  </si>
  <si>
    <t>未加入</t>
    <rPh sb="0" eb="3">
      <t>ミカニュウ</t>
    </rPh>
    <phoneticPr fontId="1"/>
  </si>
  <si>
    <t>管理番号</t>
    <rPh sb="0" eb="2">
      <t>カンリ</t>
    </rPh>
    <rPh sb="2" eb="4">
      <t>バンゴウ</t>
    </rPh>
    <phoneticPr fontId="1"/>
  </si>
  <si>
    <t>斜め文字は災害弱者在住</t>
    <rPh sb="0" eb="1">
      <t>ナナ</t>
    </rPh>
    <rPh sb="2" eb="4">
      <t>モジ</t>
    </rPh>
    <rPh sb="5" eb="7">
      <t>サイガイ</t>
    </rPh>
    <rPh sb="7" eb="9">
      <t>ジャクシャ</t>
    </rPh>
    <rPh sb="9" eb="11">
      <t>ザイジュウ</t>
    </rPh>
    <phoneticPr fontId="1"/>
  </si>
  <si>
    <t>防　災
組　織</t>
    <rPh sb="0" eb="1">
      <t>ボウ</t>
    </rPh>
    <rPh sb="2" eb="3">
      <t>サイ</t>
    </rPh>
    <rPh sb="5" eb="6">
      <t>クミ</t>
    </rPh>
    <rPh sb="7" eb="8">
      <t>オリ</t>
    </rPh>
    <phoneticPr fontId="1"/>
  </si>
  <si>
    <t>副班長氏名</t>
    <rPh sb="0" eb="1">
      <t>フク</t>
    </rPh>
    <phoneticPr fontId="1"/>
  </si>
  <si>
    <t>月</t>
    <rPh sb="0" eb="1">
      <t>ツキ</t>
    </rPh>
    <phoneticPr fontId="1"/>
  </si>
  <si>
    <t>趣旨区分</t>
    <rPh sb="0" eb="2">
      <t>シュシ</t>
    </rPh>
    <rPh sb="2" eb="4">
      <t>クブン</t>
    </rPh>
    <phoneticPr fontId="1"/>
  </si>
  <si>
    <t>行事・活動・名称</t>
    <rPh sb="0" eb="2">
      <t>ギョウジ</t>
    </rPh>
    <rPh sb="3" eb="5">
      <t>カツドウ</t>
    </rPh>
    <rPh sb="6" eb="8">
      <t>メイショウ</t>
    </rPh>
    <phoneticPr fontId="1"/>
  </si>
  <si>
    <t>実施予定日</t>
    <rPh sb="0" eb="2">
      <t>ジッシ</t>
    </rPh>
    <rPh sb="2" eb="4">
      <t>ヨテイ</t>
    </rPh>
    <rPh sb="4" eb="5">
      <t>ビ</t>
    </rPh>
    <phoneticPr fontId="1"/>
  </si>
  <si>
    <t>担　当</t>
    <rPh sb="0" eb="1">
      <t>タン</t>
    </rPh>
    <rPh sb="2" eb="3">
      <t>トウ</t>
    </rPh>
    <phoneticPr fontId="1"/>
  </si>
  <si>
    <t>（毎日行う活動）</t>
  </si>
  <si>
    <t>（頻繁又は必要に応じて行う行事）</t>
  </si>
  <si>
    <t>（毎月行う行事）</t>
  </si>
  <si>
    <t>★　自治活動損害保険へ加入時の活動内容の把握のため</t>
  </si>
  <si>
    <t>★　その他項目・・・区長（自治会長）必用と認めた場合</t>
  </si>
  <si>
    <t>※電話番号は、上段に固定式電話番号を、下段に携帯式電話番号を記入する。</t>
    <rPh sb="1" eb="3">
      <t>デンワ</t>
    </rPh>
    <rPh sb="3" eb="5">
      <t>バンゴウ</t>
    </rPh>
    <rPh sb="7" eb="9">
      <t>ジョウダン</t>
    </rPh>
    <rPh sb="10" eb="12">
      <t>コテイ</t>
    </rPh>
    <rPh sb="12" eb="13">
      <t>シキ</t>
    </rPh>
    <rPh sb="13" eb="15">
      <t>デンワ</t>
    </rPh>
    <rPh sb="15" eb="17">
      <t>バンゴウ</t>
    </rPh>
    <rPh sb="19" eb="21">
      <t>ゲダン</t>
    </rPh>
    <rPh sb="22" eb="25">
      <t>ケイタイシキ</t>
    </rPh>
    <rPh sb="25" eb="27">
      <t>デンワ</t>
    </rPh>
    <rPh sb="27" eb="29">
      <t>バンゴウ</t>
    </rPh>
    <rPh sb="30" eb="32">
      <t>キニュウ</t>
    </rPh>
    <phoneticPr fontId="1"/>
  </si>
  <si>
    <t>作成</t>
    <rPh sb="0" eb="2">
      <t>サクセイ</t>
    </rPh>
    <phoneticPr fontId="1"/>
  </si>
  <si>
    <t>〇</t>
    <phoneticPr fontId="1"/>
  </si>
  <si>
    <t>選択</t>
    <rPh sb="0" eb="2">
      <t>センタク</t>
    </rPh>
    <phoneticPr fontId="1"/>
  </si>
  <si>
    <t>自治会　防災役員名簿</t>
    <phoneticPr fontId="1"/>
  </si>
  <si>
    <t>災害時緊急連絡網</t>
    <rPh sb="0" eb="2">
      <t>サイガイ</t>
    </rPh>
    <rPh sb="2" eb="3">
      <t>ジ</t>
    </rPh>
    <rPh sb="3" eb="5">
      <t>キンキュウ</t>
    </rPh>
    <rPh sb="5" eb="8">
      <t>レンラクモウ</t>
    </rPh>
    <phoneticPr fontId="1"/>
  </si>
  <si>
    <t>自治会</t>
    <rPh sb="0" eb="3">
      <t>ジチカイ</t>
    </rPh>
    <phoneticPr fontId="1"/>
  </si>
  <si>
    <t>　)自治会</t>
    <rPh sb="2" eb="5">
      <t>ジチカイ</t>
    </rPh>
    <phoneticPr fontId="1"/>
  </si>
  <si>
    <t>役職</t>
    <rPh sb="0" eb="2">
      <t>ヤクショク</t>
    </rPh>
    <phoneticPr fontId="14"/>
  </si>
  <si>
    <t>任期</t>
    <rPh sb="0" eb="2">
      <t>ニンキ</t>
    </rPh>
    <phoneticPr fontId="14"/>
  </si>
  <si>
    <t>新・再</t>
    <rPh sb="0" eb="1">
      <t>シン</t>
    </rPh>
    <rPh sb="2" eb="3">
      <t>サイ</t>
    </rPh>
    <phoneticPr fontId="14"/>
  </si>
  <si>
    <t>フリガナ</t>
    <phoneticPr fontId="14"/>
  </si>
  <si>
    <t>住所(番地)</t>
    <rPh sb="0" eb="2">
      <t>ジュウショ</t>
    </rPh>
    <rPh sb="3" eb="5">
      <t>バンチ</t>
    </rPh>
    <phoneticPr fontId="14"/>
  </si>
  <si>
    <t>電話番号、他</t>
    <rPh sb="0" eb="2">
      <t>デンワ</t>
    </rPh>
    <rPh sb="2" eb="4">
      <t>バンゴウ</t>
    </rPh>
    <rPh sb="5" eb="6">
      <t>タ</t>
    </rPh>
    <phoneticPr fontId="14"/>
  </si>
  <si>
    <t>継続年数</t>
    <rPh sb="0" eb="4">
      <t>ケイゾクネンスウ</t>
    </rPh>
    <phoneticPr fontId="14"/>
  </si>
  <si>
    <t>氏名</t>
    <rPh sb="0" eb="2">
      <t>シメイ</t>
    </rPh>
    <phoneticPr fontId="14"/>
  </si>
  <si>
    <t>区長
(各区1名)</t>
    <rPh sb="0" eb="2">
      <t>クチョウ</t>
    </rPh>
    <rPh sb="4" eb="6">
      <t>カクク</t>
    </rPh>
    <rPh sb="7" eb="8">
      <t>メイ</t>
    </rPh>
    <phoneticPr fontId="14"/>
  </si>
  <si>
    <t>新 ・ 再</t>
    <rPh sb="0" eb="1">
      <t>シン</t>
    </rPh>
    <rPh sb="4" eb="5">
      <t>サイ</t>
    </rPh>
    <phoneticPr fontId="14"/>
  </si>
  <si>
    <t>固定</t>
    <rPh sb="0" eb="2">
      <t>コテイ</t>
    </rPh>
    <phoneticPr fontId="14"/>
  </si>
  <si>
    <t>携帯</t>
    <rPh sb="0" eb="2">
      <t>ケイタイ</t>
    </rPh>
    <phoneticPr fontId="14"/>
  </si>
  <si>
    <t>自治会長</t>
    <rPh sb="0" eb="2">
      <t>ジチ</t>
    </rPh>
    <rPh sb="2" eb="4">
      <t>カイチョウ</t>
    </rPh>
    <phoneticPr fontId="14"/>
  </si>
  <si>
    <t>2 ・1</t>
    <phoneticPr fontId="14"/>
  </si>
  <si>
    <t>体育委員
(保険加入)</t>
    <rPh sb="0" eb="2">
      <t>タイイク</t>
    </rPh>
    <rPh sb="2" eb="4">
      <t>イイン</t>
    </rPh>
    <rPh sb="6" eb="8">
      <t>ホケン</t>
    </rPh>
    <rPh sb="8" eb="10">
      <t>カニュウ</t>
    </rPh>
    <phoneticPr fontId="14"/>
  </si>
  <si>
    <t>電話</t>
    <rPh sb="0" eb="2">
      <t>デンワ</t>
    </rPh>
    <phoneticPr fontId="14"/>
  </si>
  <si>
    <t>生年月日</t>
    <rPh sb="0" eb="2">
      <t>セイネン</t>
    </rPh>
    <rPh sb="2" eb="4">
      <t>ガッピ</t>
    </rPh>
    <phoneticPr fontId="14"/>
  </si>
  <si>
    <t>交通安全委員</t>
    <rPh sb="0" eb="4">
      <t>コウツウアンゼン</t>
    </rPh>
    <rPh sb="4" eb="6">
      <t>イイン</t>
    </rPh>
    <phoneticPr fontId="14"/>
  </si>
  <si>
    <t>子供会育成会</t>
    <rPh sb="0" eb="3">
      <t>コドモカイ</t>
    </rPh>
    <rPh sb="3" eb="6">
      <t>イクセイカイ</t>
    </rPh>
    <phoneticPr fontId="14"/>
  </si>
  <si>
    <t>婦人の会　1</t>
    <rPh sb="0" eb="2">
      <t>フジン</t>
    </rPh>
    <rPh sb="3" eb="4">
      <t>カイ</t>
    </rPh>
    <phoneticPr fontId="14"/>
  </si>
  <si>
    <t>婦人の会　2</t>
    <rPh sb="0" eb="2">
      <t>フジン</t>
    </rPh>
    <rPh sb="3" eb="4">
      <t>カイ</t>
    </rPh>
    <phoneticPr fontId="14"/>
  </si>
  <si>
    <r>
      <rPr>
        <sz val="10"/>
        <color theme="1"/>
        <rFont val="ＭＳ Ｐゴシック"/>
        <family val="3"/>
        <charset val="128"/>
      </rPr>
      <t>公民館分館長</t>
    </r>
    <r>
      <rPr>
        <sz val="11"/>
        <color theme="1"/>
        <rFont val="游ゴシック"/>
        <family val="2"/>
        <charset val="128"/>
        <scheme val="minor"/>
      </rPr>
      <t xml:space="preserve">
</t>
    </r>
    <r>
      <rPr>
        <sz val="8"/>
        <color theme="1"/>
        <rFont val="ＭＳ Ｐゴシック"/>
        <family val="3"/>
        <charset val="128"/>
      </rPr>
      <t>親孝行と生涯学習を進める</t>
    </r>
    <r>
      <rPr>
        <u/>
        <sz val="8"/>
        <color theme="1"/>
        <rFont val="ＭＳ Ｐゴシック"/>
        <family val="3"/>
        <charset val="128"/>
      </rPr>
      <t>地区推進委員</t>
    </r>
    <rPh sb="0" eb="3">
      <t>コウミンカン</t>
    </rPh>
    <rPh sb="3" eb="5">
      <t>ブンカン</t>
    </rPh>
    <rPh sb="5" eb="6">
      <t>チョウ</t>
    </rPh>
    <rPh sb="7" eb="10">
      <t>オヤコウコウ</t>
    </rPh>
    <rPh sb="11" eb="13">
      <t>ショウガイ</t>
    </rPh>
    <rPh sb="13" eb="15">
      <t>ガクシュウ</t>
    </rPh>
    <rPh sb="16" eb="17">
      <t>スス</t>
    </rPh>
    <rPh sb="19" eb="21">
      <t>チク</t>
    </rPh>
    <rPh sb="21" eb="25">
      <t>スイシンイイン</t>
    </rPh>
    <phoneticPr fontId="14"/>
  </si>
  <si>
    <t>生年月日</t>
    <rPh sb="0" eb="4">
      <t>セイネンガッピ</t>
    </rPh>
    <phoneticPr fontId="14"/>
  </si>
  <si>
    <t>消防6分団の
1 ・ 2 部長.   　 団員</t>
    <rPh sb="0" eb="2">
      <t>ショウボウ</t>
    </rPh>
    <rPh sb="3" eb="5">
      <t>ブンダン</t>
    </rPh>
    <rPh sb="13" eb="15">
      <t>ブチョウ</t>
    </rPh>
    <rPh sb="21" eb="23">
      <t>ダンイン</t>
    </rPh>
    <phoneticPr fontId="14"/>
  </si>
  <si>
    <t xml:space="preserve">女性防火クラブ
</t>
    <rPh sb="0" eb="2">
      <t>ジョセイ</t>
    </rPh>
    <rPh sb="2" eb="4">
      <t>ボウカ</t>
    </rPh>
    <phoneticPr fontId="14"/>
  </si>
  <si>
    <t>交通安全委員　　　　</t>
    <rPh sb="0" eb="4">
      <t>コウツウアンゼン</t>
    </rPh>
    <rPh sb="4" eb="6">
      <t>イイン</t>
    </rPh>
    <phoneticPr fontId="14"/>
  </si>
  <si>
    <t>（女性部）</t>
    <rPh sb="1" eb="4">
      <t>ジョセイブ</t>
    </rPh>
    <phoneticPr fontId="14"/>
  </si>
  <si>
    <r>
      <t>※1. 各役員について、複数自治会との合同であれば、氏名欄に</t>
    </r>
    <r>
      <rPr>
        <u/>
        <sz val="11"/>
        <color theme="1"/>
        <rFont val="ＭＳ Ｐゴシック"/>
        <family val="3"/>
        <charset val="128"/>
      </rPr>
      <t>〇〇自治会と合同</t>
    </r>
    <r>
      <rPr>
        <sz val="11"/>
        <color theme="1"/>
        <rFont val="ＭＳ Ｐゴシック"/>
        <family val="3"/>
        <charset val="128"/>
      </rPr>
      <t>と記入して下さい。</t>
    </r>
    <rPh sb="4" eb="7">
      <t>カクヤクイン</t>
    </rPh>
    <rPh sb="12" eb="14">
      <t>フクスウ</t>
    </rPh>
    <rPh sb="14" eb="17">
      <t>ジチカイ</t>
    </rPh>
    <rPh sb="19" eb="21">
      <t>ゴウドウ</t>
    </rPh>
    <rPh sb="26" eb="28">
      <t>シメイ</t>
    </rPh>
    <rPh sb="28" eb="29">
      <t>ラン</t>
    </rPh>
    <rPh sb="32" eb="35">
      <t>ジチカイ</t>
    </rPh>
    <rPh sb="36" eb="38">
      <t>ゴウドウ</t>
    </rPh>
    <rPh sb="39" eb="41">
      <t>キニュウ</t>
    </rPh>
    <rPh sb="43" eb="44">
      <t>クダ</t>
    </rPh>
    <phoneticPr fontId="14"/>
  </si>
  <si>
    <t>※2. 公民館委員(社会学級)は2019年度より廃止した。運動会のテント設置は自治会長が担当する。</t>
    <rPh sb="4" eb="7">
      <t>コウミンカン</t>
    </rPh>
    <rPh sb="7" eb="9">
      <t>イイン</t>
    </rPh>
    <rPh sb="10" eb="12">
      <t>シャカイ</t>
    </rPh>
    <rPh sb="12" eb="14">
      <t>ガッキュウ</t>
    </rPh>
    <rPh sb="20" eb="22">
      <t>ネンド</t>
    </rPh>
    <rPh sb="24" eb="26">
      <t>ハイシ</t>
    </rPh>
    <rPh sb="29" eb="32">
      <t>ウンドウカイ</t>
    </rPh>
    <rPh sb="36" eb="38">
      <t>セッチ</t>
    </rPh>
    <rPh sb="39" eb="41">
      <t>ジチ</t>
    </rPh>
    <rPh sb="41" eb="43">
      <t>カイチョウ</t>
    </rPh>
    <rPh sb="44" eb="46">
      <t>タントウ</t>
    </rPh>
    <phoneticPr fontId="14"/>
  </si>
  <si>
    <t>※3.  農事改良組合は2021年度より、各区で1名とした。</t>
    <rPh sb="5" eb="7">
      <t>ノウジ</t>
    </rPh>
    <rPh sb="7" eb="9">
      <t>カイリョウ</t>
    </rPh>
    <rPh sb="9" eb="11">
      <t>クミアイ</t>
    </rPh>
    <rPh sb="16" eb="18">
      <t>ネンド</t>
    </rPh>
    <rPh sb="21" eb="22">
      <t>カク</t>
    </rPh>
    <rPh sb="22" eb="23">
      <t>ク</t>
    </rPh>
    <rPh sb="25" eb="26">
      <t>メイ</t>
    </rPh>
    <phoneticPr fontId="14"/>
  </si>
  <si>
    <t>※４.　（3年度の資料を参考にして記入して下さい。）</t>
    <rPh sb="6" eb="8">
      <t>ネンド</t>
    </rPh>
    <rPh sb="9" eb="11">
      <t>シリョウ</t>
    </rPh>
    <rPh sb="12" eb="14">
      <t>サンコウ</t>
    </rPh>
    <rPh sb="17" eb="19">
      <t>キニュウ</t>
    </rPh>
    <rPh sb="21" eb="22">
      <t>クダ</t>
    </rPh>
    <phoneticPr fontId="14"/>
  </si>
  <si>
    <t>※５．体育委員と公民館分館長は傷害保険加入の為、生年月日の記入をお願いします。</t>
    <rPh sb="3" eb="7">
      <t>タイイクイイン</t>
    </rPh>
    <rPh sb="8" eb="14">
      <t>コウミンカンブンカンチョウ</t>
    </rPh>
    <rPh sb="15" eb="21">
      <t>ショウガイホケンカニュウ</t>
    </rPh>
    <rPh sb="22" eb="23">
      <t>タメ</t>
    </rPh>
    <rPh sb="24" eb="28">
      <t>セイネンガッピ</t>
    </rPh>
    <rPh sb="29" eb="31">
      <t>キニュウ</t>
    </rPh>
    <rPh sb="33" eb="34">
      <t>ネガ</t>
    </rPh>
    <phoneticPr fontId="14"/>
  </si>
  <si>
    <t>※６．自治会長は携帯電話の番号をお願いします。（メール連絡に必要）</t>
    <rPh sb="3" eb="7">
      <t>ジチカイチョウ</t>
    </rPh>
    <rPh sb="8" eb="12">
      <t>ケイタイデンワ</t>
    </rPh>
    <rPh sb="13" eb="15">
      <t>バンゴウ</t>
    </rPh>
    <rPh sb="17" eb="18">
      <t>ネガ</t>
    </rPh>
    <rPh sb="27" eb="29">
      <t>レンラク</t>
    </rPh>
    <rPh sb="30" eb="32">
      <t>ヒツヨウ</t>
    </rPh>
    <phoneticPr fontId="14"/>
  </si>
  <si>
    <t>※７. 再任は継続年数も記入してください。</t>
    <rPh sb="4" eb="6">
      <t>サイニン</t>
    </rPh>
    <rPh sb="7" eb="11">
      <t>ケイゾクネンスウ</t>
    </rPh>
    <rPh sb="12" eb="14">
      <t>キニュウ</t>
    </rPh>
    <phoneticPr fontId="14"/>
  </si>
  <si>
    <t>※８. 消防団は、養老町消防団第６分団となり部制が廃止され班制になります。</t>
    <rPh sb="4" eb="7">
      <t>ショウボウダン</t>
    </rPh>
    <rPh sb="9" eb="12">
      <t>ヨウロウチョウ</t>
    </rPh>
    <rPh sb="12" eb="15">
      <t>ショウボウダン</t>
    </rPh>
    <rPh sb="15" eb="16">
      <t>ダイ</t>
    </rPh>
    <rPh sb="17" eb="19">
      <t>ブンダン</t>
    </rPh>
    <rPh sb="22" eb="23">
      <t>ブ</t>
    </rPh>
    <rPh sb="23" eb="24">
      <t>セイ</t>
    </rPh>
    <rPh sb="25" eb="27">
      <t>ハイシ</t>
    </rPh>
    <rPh sb="29" eb="30">
      <t>ハン</t>
    </rPh>
    <rPh sb="30" eb="31">
      <t>セイ</t>
    </rPh>
    <phoneticPr fontId="14"/>
  </si>
  <si>
    <t>下笠区</t>
  </si>
  <si>
    <t>年度</t>
  </si>
  <si>
    <t>（</t>
    <phoneticPr fontId="1"/>
  </si>
  <si>
    <t>/地域行事計画　下笠</t>
    <phoneticPr fontId="1"/>
  </si>
  <si>
    <t>下笠区各種団体役員名簿</t>
    <phoneticPr fontId="1"/>
  </si>
  <si>
    <t>地区名</t>
    <rPh sb="0" eb="3">
      <t>チクメイ</t>
    </rPh>
    <phoneticPr fontId="1"/>
  </si>
  <si>
    <t>三ツ屋</t>
    <phoneticPr fontId="1"/>
  </si>
  <si>
    <t>BOU-S51-00</t>
  </si>
  <si>
    <t>懐</t>
    <phoneticPr fontId="1"/>
  </si>
  <si>
    <t>BOU-S52-00</t>
    <phoneticPr fontId="1"/>
  </si>
  <si>
    <t>構</t>
  </si>
  <si>
    <t>BOU-S53-00</t>
  </si>
  <si>
    <t>構北</t>
    <phoneticPr fontId="1"/>
  </si>
  <si>
    <t>BOU-S54-00</t>
    <phoneticPr fontId="1"/>
  </si>
  <si>
    <t>構東</t>
  </si>
  <si>
    <t>BOU-S55-00</t>
  </si>
  <si>
    <t>西江下</t>
    <phoneticPr fontId="1"/>
  </si>
  <si>
    <t>BOU-S56-00</t>
    <phoneticPr fontId="1"/>
  </si>
  <si>
    <t>東江下</t>
  </si>
  <si>
    <t>BOU-S57-00</t>
  </si>
  <si>
    <t>東江下南</t>
    <phoneticPr fontId="1"/>
  </si>
  <si>
    <t>BOU-S58-00</t>
  </si>
  <si>
    <t>東江下北</t>
    <phoneticPr fontId="1"/>
  </si>
  <si>
    <t>BOU-S59-00</t>
  </si>
  <si>
    <t>中村</t>
    <phoneticPr fontId="1"/>
  </si>
  <si>
    <t>BOU-S60-00</t>
  </si>
  <si>
    <t>中村北</t>
    <phoneticPr fontId="1"/>
  </si>
  <si>
    <t>BOU-S66-00</t>
  </si>
  <si>
    <t>中島</t>
  </si>
  <si>
    <t>BOU-S61-00</t>
    <phoneticPr fontId="1"/>
  </si>
  <si>
    <t>中島南</t>
    <phoneticPr fontId="1"/>
  </si>
  <si>
    <t>BOU-S62-00</t>
  </si>
  <si>
    <t>和田</t>
    <phoneticPr fontId="1"/>
  </si>
  <si>
    <t>BOU-S63-00</t>
  </si>
  <si>
    <t>野崎</t>
  </si>
  <si>
    <t>BOU-S64-00</t>
    <phoneticPr fontId="1"/>
  </si>
  <si>
    <t>野崎南</t>
    <phoneticPr fontId="1"/>
  </si>
  <si>
    <t>BOU-S65-00</t>
  </si>
  <si>
    <t>下笠北区長　</t>
    <phoneticPr fontId="1"/>
  </si>
  <si>
    <t>　様</t>
    <rPh sb="1" eb="2">
      <t>サマ</t>
    </rPh>
    <phoneticPr fontId="1"/>
  </si>
  <si>
    <t>下笠中区長　</t>
    <rPh sb="2" eb="3">
      <t>ナカ</t>
    </rPh>
    <phoneticPr fontId="1"/>
  </si>
  <si>
    <t>下笠区</t>
    <rPh sb="2" eb="3">
      <t>ク</t>
    </rPh>
    <phoneticPr fontId="1"/>
  </si>
  <si>
    <t>～</t>
    <phoneticPr fontId="1"/>
  </si>
  <si>
    <t>　　　下笠北区・中区墓地委員の選任名簿提出について</t>
    <phoneticPr fontId="1"/>
  </si>
  <si>
    <t>　　　下笠北中共同墓地管理規約第5条の規定により、下記の者を選任したので報告します。</t>
    <rPh sb="15" eb="16">
      <t>ダイ</t>
    </rPh>
    <rPh sb="17" eb="18">
      <t>ジョウ</t>
    </rPh>
    <rPh sb="19" eb="21">
      <t>キテイ</t>
    </rPh>
    <rPh sb="25" eb="27">
      <t>カキ</t>
    </rPh>
    <rPh sb="28" eb="29">
      <t>モノ</t>
    </rPh>
    <rPh sb="36" eb="38">
      <t>ホウコク</t>
    </rPh>
    <phoneticPr fontId="1"/>
  </si>
  <si>
    <t>記</t>
  </si>
  <si>
    <t>任期</t>
    <phoneticPr fontId="1"/>
  </si>
  <si>
    <t>委員人数</t>
    <phoneticPr fontId="1"/>
  </si>
  <si>
    <t>該当自治会　２名以上（自治会長兼任を含む）</t>
    <phoneticPr fontId="1"/>
  </si>
  <si>
    <t>任務</t>
    <phoneticPr fontId="1"/>
  </si>
  <si>
    <t>当番（幹事）は、年３回ほど墓地の除草・除草剤散布を実施すること</t>
    <phoneticPr fontId="1"/>
  </si>
  <si>
    <t>委員は、必要に応じて協議に参加すること</t>
    <phoneticPr fontId="1"/>
  </si>
  <si>
    <t>当番</t>
    <phoneticPr fontId="1"/>
  </si>
  <si>
    <t>野崎前墓地→</t>
    <phoneticPr fontId="1"/>
  </si>
  <si>
    <t>　　中島前墓地→</t>
    <phoneticPr fontId="1"/>
  </si>
  <si>
    <t>自治会名</t>
    <phoneticPr fontId="1"/>
  </si>
  <si>
    <t>自治会</t>
    <phoneticPr fontId="1"/>
  </si>
  <si>
    <t>自治会長氏名</t>
    <phoneticPr fontId="1"/>
  </si>
  <si>
    <t>フリガナ</t>
    <phoneticPr fontId="1"/>
  </si>
  <si>
    <t>住　所（番地）</t>
    <phoneticPr fontId="1"/>
  </si>
  <si>
    <t>固定電話</t>
    <phoneticPr fontId="1"/>
  </si>
  <si>
    <t>携帯電話</t>
  </si>
  <si>
    <t>備　　考</t>
    <rPh sb="0" eb="1">
      <t>ビ</t>
    </rPh>
    <rPh sb="3" eb="4">
      <t>コウ</t>
    </rPh>
    <phoneticPr fontId="1"/>
  </si>
  <si>
    <t>氏名</t>
    <phoneticPr fontId="1"/>
  </si>
  <si>
    <t>【注意】</t>
  </si>
  <si>
    <t>自治会内に墓地所有者がいない場合は、自治会名・自治会長氏名のみご記入ください。</t>
    <phoneticPr fontId="1"/>
  </si>
  <si>
    <t>年度</t>
    <rPh sb="0" eb="2">
      <t>ネンド</t>
    </rPh>
    <phoneticPr fontId="1"/>
  </si>
  <si>
    <t>北自治会</t>
    <rPh sb="0" eb="1">
      <t>キタ</t>
    </rPh>
    <rPh sb="1" eb="4">
      <t>ジチカイ</t>
    </rPh>
    <phoneticPr fontId="1"/>
  </si>
  <si>
    <t>中自治会</t>
    <rPh sb="0" eb="1">
      <t>ナカ</t>
    </rPh>
    <rPh sb="1" eb="4">
      <t>ジチカイ</t>
    </rPh>
    <phoneticPr fontId="1"/>
  </si>
  <si>
    <t>　野　崎</t>
    <phoneticPr fontId="1"/>
  </si>
  <si>
    <t>　西江下</t>
    <phoneticPr fontId="1"/>
  </si>
  <si>
    <t>　中　村</t>
    <phoneticPr fontId="1"/>
  </si>
  <si>
    <t>　中　島</t>
    <phoneticPr fontId="1"/>
  </si>
  <si>
    <t>　東江下</t>
    <phoneticPr fontId="1"/>
  </si>
  <si>
    <t>　和　田</t>
    <phoneticPr fontId="1"/>
  </si>
  <si>
    <t>4月1日</t>
    <rPh sb="1" eb="2">
      <t>ガツ</t>
    </rPh>
    <rPh sb="3" eb="4">
      <t>ニチ</t>
    </rPh>
    <phoneticPr fontId="1"/>
  </si>
  <si>
    <t>3月31日</t>
    <rPh sb="1" eb="2">
      <t>ガツ</t>
    </rPh>
    <rPh sb="4" eb="5">
      <t>ニチ</t>
    </rPh>
    <phoneticPr fontId="1"/>
  </si>
  <si>
    <t>農事改良組合
(各区1名)</t>
    <rPh sb="0" eb="2">
      <t>ノウジ</t>
    </rPh>
    <rPh sb="2" eb="4">
      <t>カイリョウ</t>
    </rPh>
    <rPh sb="4" eb="6">
      <t>クミアイ</t>
    </rPh>
    <rPh sb="8" eb="9">
      <t>カク</t>
    </rPh>
    <rPh sb="9" eb="10">
      <t>ク</t>
    </rPh>
    <rPh sb="11" eb="12">
      <t>メイ</t>
    </rPh>
    <phoneticPr fontId="14"/>
  </si>
  <si>
    <t>〇班</t>
    <rPh sb="1" eb="2">
      <t>ハン</t>
    </rPh>
    <phoneticPr fontId="1"/>
  </si>
  <si>
    <t>記入者 : 〇〇　〇〇</t>
    <rPh sb="0" eb="2">
      <t>キニュウ</t>
    </rPh>
    <rPh sb="2" eb="3">
      <t>シャ</t>
    </rPh>
    <phoneticPr fontId="14"/>
  </si>
  <si>
    <t>作成：</t>
    <phoneticPr fontId="1"/>
  </si>
  <si>
    <t>配付・依頼は1２月の自治会長会議</t>
    <rPh sb="0" eb="2">
      <t>ハイフ</t>
    </rPh>
    <rPh sb="3" eb="5">
      <t>イライ</t>
    </rPh>
    <rPh sb="8" eb="9">
      <t>ガツ</t>
    </rPh>
    <rPh sb="10" eb="12">
      <t>ジチ</t>
    </rPh>
    <rPh sb="12" eb="14">
      <t>カイチョウ</t>
    </rPh>
    <rPh sb="14" eb="16">
      <t>カイギ</t>
    </rPh>
    <phoneticPr fontId="1"/>
  </si>
  <si>
    <t>回収は２月の自治会長会議</t>
    <rPh sb="0" eb="2">
      <t>カイシュウ</t>
    </rPh>
    <rPh sb="4" eb="5">
      <t>ガツ</t>
    </rPh>
    <rPh sb="6" eb="8">
      <t>ジチ</t>
    </rPh>
    <rPh sb="8" eb="10">
      <t>カイチョウ</t>
    </rPh>
    <rPh sb="10" eb="12">
      <t>カイギ</t>
    </rPh>
    <phoneticPr fontId="1"/>
  </si>
  <si>
    <t>年度</t>
    <rPh sb="0" eb="1">
      <t>ネン</t>
    </rPh>
    <rPh sb="1" eb="2">
      <t>ド</t>
    </rPh>
    <phoneticPr fontId="1"/>
  </si>
  <si>
    <t>三ツ屋</t>
    <rPh sb="0" eb="1">
      <t>ミ</t>
    </rPh>
    <rPh sb="2" eb="3">
      <t>ヤ</t>
    </rPh>
    <phoneticPr fontId="1"/>
  </si>
  <si>
    <t>懐</t>
    <rPh sb="0" eb="1">
      <t>フトコロ</t>
    </rPh>
    <phoneticPr fontId="1"/>
  </si>
  <si>
    <t>構</t>
    <rPh sb="0" eb="1">
      <t>カマ</t>
    </rPh>
    <phoneticPr fontId="1"/>
  </si>
  <si>
    <t>構北</t>
    <rPh sb="0" eb="1">
      <t>カマエ</t>
    </rPh>
    <rPh sb="1" eb="2">
      <t>キタ</t>
    </rPh>
    <phoneticPr fontId="1"/>
  </si>
  <si>
    <t>構東</t>
    <rPh sb="0" eb="1">
      <t>カマエ</t>
    </rPh>
    <rPh sb="1" eb="2">
      <t>ヒガシ</t>
    </rPh>
    <phoneticPr fontId="1"/>
  </si>
  <si>
    <t>西江下</t>
    <rPh sb="0" eb="1">
      <t>ニシ</t>
    </rPh>
    <rPh sb="1" eb="2">
      <t>エ</t>
    </rPh>
    <rPh sb="2" eb="3">
      <t>シタ</t>
    </rPh>
    <phoneticPr fontId="1"/>
  </si>
  <si>
    <t>東江下</t>
    <rPh sb="0" eb="1">
      <t>ヒガシ</t>
    </rPh>
    <rPh sb="1" eb="2">
      <t>エ</t>
    </rPh>
    <rPh sb="2" eb="3">
      <t>シタ</t>
    </rPh>
    <phoneticPr fontId="1"/>
  </si>
  <si>
    <t>東江下南</t>
    <rPh sb="0" eb="1">
      <t>ヒガシ</t>
    </rPh>
    <rPh sb="1" eb="2">
      <t>エ</t>
    </rPh>
    <rPh sb="2" eb="3">
      <t>シタ</t>
    </rPh>
    <rPh sb="3" eb="4">
      <t>ミナミ</t>
    </rPh>
    <phoneticPr fontId="1"/>
  </si>
  <si>
    <t>東江下北</t>
    <rPh sb="0" eb="1">
      <t>ヒガシ</t>
    </rPh>
    <rPh sb="1" eb="2">
      <t>エ</t>
    </rPh>
    <rPh sb="2" eb="3">
      <t>シタ</t>
    </rPh>
    <rPh sb="3" eb="4">
      <t>キタ</t>
    </rPh>
    <phoneticPr fontId="1"/>
  </si>
  <si>
    <t>中村</t>
    <rPh sb="0" eb="2">
      <t>ナカムラ</t>
    </rPh>
    <phoneticPr fontId="1"/>
  </si>
  <si>
    <t>中村北</t>
    <rPh sb="0" eb="2">
      <t>ナカムラ</t>
    </rPh>
    <rPh sb="2" eb="3">
      <t>キタ</t>
    </rPh>
    <phoneticPr fontId="1"/>
  </si>
  <si>
    <t>中島</t>
    <rPh sb="0" eb="2">
      <t>ナカシマ</t>
    </rPh>
    <phoneticPr fontId="1"/>
  </si>
  <si>
    <t>中島南</t>
    <rPh sb="0" eb="2">
      <t>ナカシマ</t>
    </rPh>
    <rPh sb="2" eb="3">
      <t>ミナミ</t>
    </rPh>
    <phoneticPr fontId="1"/>
  </si>
  <si>
    <t>和田</t>
    <rPh sb="0" eb="2">
      <t>ワダ</t>
    </rPh>
    <phoneticPr fontId="1"/>
  </si>
  <si>
    <t>野崎</t>
    <rPh sb="0" eb="2">
      <t>ノサキ</t>
    </rPh>
    <phoneticPr fontId="1"/>
  </si>
  <si>
    <t>野崎南</t>
    <rPh sb="0" eb="2">
      <t>ノサキ</t>
    </rPh>
    <rPh sb="2" eb="3">
      <t>ミナミ</t>
    </rPh>
    <phoneticPr fontId="1"/>
  </si>
  <si>
    <t>自治会名</t>
    <rPh sb="0" eb="3">
      <t>ジチカイ</t>
    </rPh>
    <rPh sb="3" eb="4">
      <t>メイ</t>
    </rPh>
    <phoneticPr fontId="1"/>
  </si>
  <si>
    <t xml:space="preserve"> 1２月の自治会長会議で配布・依頼し、２月の自治会長会議で回収する。</t>
    <rPh sb="3" eb="4">
      <t>ツキ</t>
    </rPh>
    <rPh sb="5" eb="7">
      <t>ジチ</t>
    </rPh>
    <rPh sb="7" eb="9">
      <t>カイチョウ</t>
    </rPh>
    <rPh sb="9" eb="11">
      <t>カイギ</t>
    </rPh>
    <rPh sb="12" eb="14">
      <t>ハイフ</t>
    </rPh>
    <rPh sb="15" eb="17">
      <t>イライ</t>
    </rPh>
    <rPh sb="20" eb="21">
      <t>ツキ</t>
    </rPh>
    <rPh sb="22" eb="24">
      <t>ジチ</t>
    </rPh>
    <rPh sb="24" eb="26">
      <t>カイチョウ</t>
    </rPh>
    <rPh sb="26" eb="28">
      <t>カイギ</t>
    </rPh>
    <rPh sb="29" eb="31">
      <t>カイシュウ</t>
    </rPh>
    <phoneticPr fontId="14"/>
  </si>
  <si>
    <t>←左の〇を引っ張り目的のところに移動</t>
    <rPh sb="1" eb="2">
      <t>ヒダリ</t>
    </rPh>
    <rPh sb="5" eb="6">
      <t>ヒ</t>
    </rPh>
    <rPh sb="7" eb="8">
      <t>パ</t>
    </rPh>
    <rPh sb="9" eb="11">
      <t>モクテキ</t>
    </rPh>
    <rPh sb="16" eb="18">
      <t>イドウ</t>
    </rPh>
    <phoneticPr fontId="1"/>
  </si>
  <si>
    <t>　　　　　　※　但し、自治会長は、自治会長の任期中</t>
    <rPh sb="8" eb="9">
      <t>タダ</t>
    </rPh>
    <rPh sb="11" eb="13">
      <t>ジチ</t>
    </rPh>
    <rPh sb="13" eb="15">
      <t>カイチョウ</t>
    </rPh>
    <rPh sb="17" eb="19">
      <t>ジチ</t>
    </rPh>
    <rPh sb="19" eb="21">
      <t>カイチョウ</t>
    </rPh>
    <rPh sb="22" eb="24">
      <t>ニンキ</t>
    </rPh>
    <rPh sb="24" eb="25">
      <t>チュウ</t>
    </rPh>
    <phoneticPr fontId="1"/>
  </si>
  <si>
    <t xml:space="preserve">交通安全委員
</t>
    <rPh sb="0" eb="4">
      <t>コウツウアンゼン</t>
    </rPh>
    <rPh sb="4" eb="6">
      <t>イイン</t>
    </rPh>
    <phoneticPr fontId="14"/>
  </si>
  <si>
    <t>（女性部）</t>
    <phoneticPr fontId="14"/>
  </si>
  <si>
    <t>起算日</t>
    <rPh sb="0" eb="3">
      <t>キサンビ</t>
    </rPh>
    <phoneticPr fontId="14"/>
  </si>
  <si>
    <t>趣旨区分</t>
  </si>
  <si>
    <t>*趣旨区分例・・・自治活動・環境美化・伝統・交通安全・・・等</t>
    <phoneticPr fontId="1"/>
  </si>
  <si>
    <t>自治活動</t>
    <phoneticPr fontId="1"/>
  </si>
  <si>
    <t>環境美化</t>
  </si>
  <si>
    <t>交通安全</t>
    <phoneticPr fontId="1"/>
  </si>
  <si>
    <t>資源活用</t>
    <rPh sb="0" eb="2">
      <t>シゲン</t>
    </rPh>
    <rPh sb="2" eb="4">
      <t>カツヨウ</t>
    </rPh>
    <phoneticPr fontId="1"/>
  </si>
  <si>
    <t>伝統保存</t>
    <rPh sb="2" eb="4">
      <t>ホゾン</t>
    </rPh>
    <phoneticPr fontId="1"/>
  </si>
  <si>
    <t>世代交流</t>
    <rPh sb="0" eb="2">
      <t>セダイ</t>
    </rPh>
    <rPh sb="2" eb="4">
      <t>コウリュウ</t>
    </rPh>
    <phoneticPr fontId="1"/>
  </si>
  <si>
    <t>資源回収</t>
    <rPh sb="0" eb="2">
      <t>シゲン</t>
    </rPh>
    <rPh sb="2" eb="4">
      <t>カイシュウ</t>
    </rPh>
    <phoneticPr fontId="1"/>
  </si>
  <si>
    <t>防犯活動</t>
    <rPh sb="0" eb="2">
      <t>ボウハン</t>
    </rPh>
    <rPh sb="2" eb="4">
      <t>カツドウ</t>
    </rPh>
    <phoneticPr fontId="1"/>
  </si>
  <si>
    <t>その他</t>
    <rPh sb="2" eb="3">
      <t>タ</t>
    </rPh>
    <phoneticPr fontId="1"/>
  </si>
  <si>
    <t>実施予定日</t>
    <phoneticPr fontId="1"/>
  </si>
  <si>
    <t>上旬</t>
    <rPh sb="0" eb="2">
      <t>ジョウジュン</t>
    </rPh>
    <phoneticPr fontId="1"/>
  </si>
  <si>
    <t>中旬</t>
    <rPh sb="0" eb="2">
      <t>チュウジュン</t>
    </rPh>
    <phoneticPr fontId="1"/>
  </si>
  <si>
    <t>下旬</t>
    <rPh sb="0" eb="2">
      <t>ゲジュン</t>
    </rPh>
    <phoneticPr fontId="1"/>
  </si>
  <si>
    <t>随時</t>
    <rPh sb="0" eb="2">
      <t>ズイジ</t>
    </rPh>
    <phoneticPr fontId="1"/>
  </si>
  <si>
    <t>毎月4日</t>
    <rPh sb="0" eb="2">
      <t>マイツキ</t>
    </rPh>
    <rPh sb="3" eb="4">
      <t>ニチ</t>
    </rPh>
    <phoneticPr fontId="1"/>
  </si>
  <si>
    <t>防災訓練</t>
    <rPh sb="0" eb="4">
      <t>ボウサイクンレン</t>
    </rPh>
    <phoneticPr fontId="1"/>
  </si>
  <si>
    <t>夏休み期間</t>
    <rPh sb="0" eb="2">
      <t>ナツヤス</t>
    </rPh>
    <rPh sb="3" eb="5">
      <t>キカン</t>
    </rPh>
    <phoneticPr fontId="1"/>
  </si>
  <si>
    <t>04月01日</t>
    <rPh sb="2" eb="3">
      <t>ツキ</t>
    </rPh>
    <rPh sb="5" eb="6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</si>
</sst>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76" formatCode="#"/>
    <numFmt numFmtId="177" formatCode="000\-0000\-0000"/>
    <numFmt numFmtId="178" formatCode="00\-0000"/>
    <numFmt numFmtId="179" formatCode="yyyy&quot;年&quot;m&quot;月&quot;d&quot;日&quot;;@"/>
    <numFmt numFmtId="180" formatCode="&quot;（&quot;;General&quot;）;自治会&quot;"/>
    <numFmt numFmtId="181" formatCode="ggge&quot;年&quot;"/>
    <numFmt numFmtId="182" formatCode="ggge&quot;年度&quot;"/>
    <numFmt numFmtId="183" formatCode="General&quot;年度&quot;"/>
    <numFmt numFmtId="184" formatCode="&quot;（&quot;ggge&quot;年度）&quot;"/>
    <numFmt numFmtId="185" formatCode="General&quot;自治会&quot;"/>
    <numFmt numFmtId="186" formatCode="&quot;（&quot;0_ &quot;戸）&quot;"/>
    <numFmt numFmtId="187" formatCode="&quot;下笠&quot;@"/>
    <numFmt numFmtId="188" formatCode="[$-F800]dddd\,\ mmmm\ dd\,\ yyyy"/>
    <numFmt numFmtId="189" formatCode="General&quot;年&quot;"/>
    <numFmt numFmtId="190" formatCode="&quot;（&quot;ggge&quot;年）&quot;"/>
    <numFmt numFmtId="191" formatCode="0_);[Red]\(0\)"/>
    <numFmt numFmtId="192" formatCode="General&quot;才&quot;"/>
  </numFmts>
  <fonts count="3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1"/>
      <color theme="0" tint="-4.9989318521683403E-2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24"/>
      <color theme="1"/>
      <name val="ＭＳ Ｐゴシック"/>
      <family val="3"/>
      <charset val="128"/>
    </font>
    <font>
      <b/>
      <sz val="14"/>
      <color theme="1"/>
      <name val="游ゴシック"/>
      <family val="2"/>
      <charset val="128"/>
      <scheme val="minor"/>
    </font>
    <font>
      <b/>
      <sz val="14"/>
      <color theme="1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sz val="14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0"/>
      <color theme="1"/>
      <name val="ＭＳ Ｐゴシック"/>
      <family val="2"/>
      <charset val="128"/>
    </font>
    <font>
      <u/>
      <sz val="11"/>
      <color theme="1"/>
      <name val="ＭＳ Ｐゴシック"/>
      <family val="2"/>
      <charset val="128"/>
    </font>
    <font>
      <u/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8"/>
      <color theme="1"/>
      <name val="ＭＳ Ｐゴシック"/>
      <family val="2"/>
      <charset val="128"/>
    </font>
    <font>
      <sz val="8"/>
      <color theme="1"/>
      <name val="ＭＳ Ｐゴシック"/>
      <family val="3"/>
      <charset val="128"/>
    </font>
    <font>
      <u/>
      <sz val="8"/>
      <color theme="1"/>
      <name val="ＭＳ Ｐゴシック"/>
      <family val="3"/>
      <charset val="128"/>
    </font>
    <font>
      <u/>
      <sz val="10"/>
      <color theme="1"/>
      <name val="ＭＳ Ｐゴシック"/>
      <family val="2"/>
      <charset val="128"/>
    </font>
    <font>
      <sz val="12"/>
      <color rgb="FF00000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name val="ＭＳ Ｐゴシック"/>
      <family val="3"/>
      <charset val="128"/>
    </font>
    <font>
      <sz val="10.5"/>
      <color rgb="FF000000"/>
      <name val="ＭＳ 明朝"/>
      <family val="1"/>
      <charset val="128"/>
    </font>
    <font>
      <sz val="14"/>
      <color rgb="FFFF0000"/>
      <name val="Yu Gothic"/>
      <family val="2"/>
      <charset val="128"/>
    </font>
    <font>
      <sz val="14"/>
      <color rgb="FFFF0000"/>
      <name val="Cambria Math"/>
      <family val="2"/>
    </font>
    <font>
      <i/>
      <sz val="11"/>
      <color rgb="FFFF0000"/>
      <name val="ＭＳ Ｐゴシック"/>
      <family val="3"/>
      <charset val="128"/>
    </font>
    <font>
      <sz val="11"/>
      <color theme="1"/>
      <name val="ＭＳ Ｐ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310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9" fillId="0" borderId="0" xfId="0" applyFont="1">
      <alignment vertical="center"/>
    </xf>
    <xf numFmtId="0" fontId="11" fillId="0" borderId="37" xfId="0" applyFont="1" applyBorder="1">
      <alignment vertical="center"/>
    </xf>
    <xf numFmtId="0" fontId="11" fillId="0" borderId="16" xfId="0" applyFont="1" applyBorder="1">
      <alignment vertical="center"/>
    </xf>
    <xf numFmtId="0" fontId="11" fillId="0" borderId="15" xfId="0" applyFont="1" applyBorder="1">
      <alignment vertical="center"/>
    </xf>
    <xf numFmtId="176" fontId="11" fillId="0" borderId="15" xfId="0" applyNumberFormat="1" applyFont="1" applyBorder="1">
      <alignment vertical="center"/>
    </xf>
    <xf numFmtId="0" fontId="11" fillId="0" borderId="36" xfId="0" applyFont="1" applyBorder="1">
      <alignment vertical="center"/>
    </xf>
    <xf numFmtId="0" fontId="11" fillId="0" borderId="0" xfId="0" applyFont="1">
      <alignment vertical="center"/>
    </xf>
    <xf numFmtId="0" fontId="3" fillId="0" borderId="46" xfId="0" applyFont="1" applyBorder="1" applyAlignment="1">
      <alignment horizontal="center" vertical="center"/>
    </xf>
    <xf numFmtId="0" fontId="3" fillId="0" borderId="47" xfId="0" applyFont="1" applyBorder="1">
      <alignment vertical="center"/>
    </xf>
    <xf numFmtId="0" fontId="3" fillId="0" borderId="48" xfId="0" applyFont="1" applyBorder="1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 applyProtection="1">
      <alignment horizontal="center" vertical="center"/>
      <protection locked="0"/>
    </xf>
    <xf numFmtId="0" fontId="3" fillId="0" borderId="1" xfId="0" applyFont="1" applyBorder="1" applyProtection="1">
      <alignment vertical="center"/>
      <protection locked="0"/>
    </xf>
    <xf numFmtId="0" fontId="3" fillId="0" borderId="40" xfId="0" applyFont="1" applyBorder="1" applyProtection="1">
      <alignment vertical="center"/>
      <protection locked="0"/>
    </xf>
    <xf numFmtId="0" fontId="3" fillId="0" borderId="41" xfId="0" applyFont="1" applyBorder="1" applyProtection="1">
      <alignment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30" xfId="0" applyFont="1" applyFill="1" applyBorder="1" applyAlignment="1" applyProtection="1">
      <alignment horizontal="center" vertical="center"/>
      <protection locked="0"/>
    </xf>
    <xf numFmtId="0" fontId="3" fillId="0" borderId="39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Protection="1">
      <alignment vertical="center"/>
      <protection locked="0"/>
    </xf>
    <xf numFmtId="0" fontId="3" fillId="0" borderId="31" xfId="0" applyFont="1" applyBorder="1" applyAlignment="1" applyProtection="1">
      <alignment horizontal="center" vertical="center"/>
      <protection locked="0"/>
    </xf>
    <xf numFmtId="0" fontId="3" fillId="0" borderId="31" xfId="0" applyFont="1" applyBorder="1" applyProtection="1">
      <alignment vertical="center"/>
      <protection locked="0"/>
    </xf>
    <xf numFmtId="0" fontId="3" fillId="0" borderId="32" xfId="0" applyFont="1" applyBorder="1" applyProtection="1">
      <alignment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12" fillId="0" borderId="0" xfId="0" applyFont="1">
      <alignment vertical="center"/>
    </xf>
    <xf numFmtId="0" fontId="8" fillId="0" borderId="8" xfId="0" applyFont="1" applyBorder="1" applyAlignment="1">
      <alignment horizontal="left" vertical="center"/>
    </xf>
    <xf numFmtId="0" fontId="13" fillId="0" borderId="0" xfId="0" applyFont="1">
      <alignment vertical="center"/>
    </xf>
    <xf numFmtId="0" fontId="0" fillId="0" borderId="0" xfId="0" applyAlignment="1">
      <alignment horizontal="center" vertical="center"/>
    </xf>
    <xf numFmtId="0" fontId="15" fillId="0" borderId="0" xfId="0" applyFont="1">
      <alignment vertical="center"/>
    </xf>
    <xf numFmtId="181" fontId="0" fillId="0" borderId="0" xfId="0" applyNumberFormat="1">
      <alignment vertical="center"/>
    </xf>
    <xf numFmtId="0" fontId="8" fillId="0" borderId="8" xfId="0" applyFont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8" fillId="0" borderId="7" xfId="0" applyFont="1" applyBorder="1">
      <alignment vertical="center"/>
    </xf>
    <xf numFmtId="0" fontId="3" fillId="0" borderId="1" xfId="0" applyFont="1" applyBorder="1" applyAlignment="1" applyProtection="1">
      <alignment horizontal="left" vertical="center" indent="1"/>
      <protection locked="0"/>
    </xf>
    <xf numFmtId="0" fontId="3" fillId="0" borderId="31" xfId="0" applyFont="1" applyBorder="1" applyAlignment="1" applyProtection="1">
      <alignment horizontal="left" vertical="center" indent="1"/>
      <protection locked="0"/>
    </xf>
    <xf numFmtId="188" fontId="3" fillId="0" borderId="0" xfId="0" applyNumberFormat="1" applyFont="1" applyAlignment="1">
      <alignment horizontal="right" vertical="center"/>
    </xf>
    <xf numFmtId="0" fontId="2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183" fontId="3" fillId="0" borderId="0" xfId="0" applyNumberFormat="1" applyFont="1" applyAlignment="1">
      <alignment horizontal="center" vertical="center"/>
    </xf>
    <xf numFmtId="18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3" fillId="0" borderId="0" xfId="0" applyFont="1" applyAlignment="1">
      <alignment horizontal="center" vertical="center"/>
    </xf>
    <xf numFmtId="0" fontId="3" fillId="0" borderId="0" xfId="0" applyFont="1" applyAlignment="1">
      <alignment horizontal="distributed" vertical="center" indent="1"/>
    </xf>
    <xf numFmtId="189" fontId="3" fillId="0" borderId="0" xfId="0" applyNumberFormat="1" applyFont="1">
      <alignment vertical="center"/>
    </xf>
    <xf numFmtId="190" fontId="3" fillId="0" borderId="0" xfId="0" applyNumberFormat="1" applyFont="1">
      <alignment vertical="center"/>
    </xf>
    <xf numFmtId="0" fontId="25" fillId="0" borderId="0" xfId="0" applyFont="1" applyAlignment="1">
      <alignment horizontal="center" vertical="center"/>
    </xf>
    <xf numFmtId="0" fontId="3" fillId="0" borderId="33" xfId="0" applyFont="1" applyBorder="1" applyAlignment="1">
      <alignment horizontal="distributed" vertical="center" indent="1"/>
    </xf>
    <xf numFmtId="0" fontId="3" fillId="0" borderId="65" xfId="0" applyFont="1" applyBorder="1" applyAlignment="1">
      <alignment horizontal="right" vertical="center"/>
    </xf>
    <xf numFmtId="0" fontId="3" fillId="0" borderId="34" xfId="0" applyFont="1" applyBorder="1">
      <alignment vertical="center"/>
    </xf>
    <xf numFmtId="0" fontId="3" fillId="0" borderId="27" xfId="0" applyFont="1" applyBorder="1">
      <alignment vertical="center"/>
    </xf>
    <xf numFmtId="0" fontId="20" fillId="0" borderId="68" xfId="0" applyFont="1" applyBorder="1" applyAlignment="1">
      <alignment horizontal="distributed" vertical="center" indent="1"/>
    </xf>
    <xf numFmtId="0" fontId="3" fillId="0" borderId="70" xfId="0" applyFont="1" applyBorder="1" applyAlignment="1">
      <alignment horizontal="distributed" vertical="center" indent="1"/>
    </xf>
    <xf numFmtId="0" fontId="20" fillId="0" borderId="72" xfId="0" applyFont="1" applyBorder="1" applyAlignment="1">
      <alignment horizontal="distributed" vertical="center" indent="1"/>
    </xf>
    <xf numFmtId="0" fontId="3" fillId="0" borderId="75" xfId="0" applyFont="1" applyBorder="1" applyAlignment="1">
      <alignment horizontal="distributed" vertical="center" indent="1"/>
    </xf>
    <xf numFmtId="0" fontId="23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/>
    </xf>
    <xf numFmtId="0" fontId="26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indent="6"/>
    </xf>
    <xf numFmtId="49" fontId="3" fillId="0" borderId="0" xfId="0" applyNumberFormat="1" applyFont="1" applyAlignment="1">
      <alignment horizontal="center" vertical="center"/>
    </xf>
    <xf numFmtId="0" fontId="10" fillId="0" borderId="7" xfId="0" applyFont="1" applyBorder="1" applyAlignment="1">
      <alignment horizontal="right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15" fillId="0" borderId="22" xfId="0" applyFont="1" applyBorder="1" applyAlignment="1">
      <alignment horizontal="center" vertical="center"/>
    </xf>
    <xf numFmtId="0" fontId="26" fillId="0" borderId="1" xfId="0" applyFont="1" applyBorder="1" applyAlignment="1">
      <alignment vertical="center" wrapText="1"/>
    </xf>
    <xf numFmtId="0" fontId="29" fillId="0" borderId="0" xfId="0" applyFont="1" applyProtection="1">
      <alignment vertical="center"/>
      <protection locked="0"/>
    </xf>
    <xf numFmtId="189" fontId="10" fillId="0" borderId="8" xfId="0" applyNumberFormat="1" applyFont="1" applyBorder="1" applyAlignment="1">
      <alignment horizontal="right" vertical="center"/>
    </xf>
    <xf numFmtId="49" fontId="10" fillId="0" borderId="9" xfId="0" applyNumberFormat="1" applyFont="1" applyBorder="1">
      <alignment vertical="center"/>
    </xf>
    <xf numFmtId="0" fontId="0" fillId="0" borderId="44" xfId="0" applyBorder="1" applyAlignment="1">
      <alignment horizontal="center" vertical="center"/>
    </xf>
    <xf numFmtId="191" fontId="0" fillId="0" borderId="0" xfId="0" applyNumberFormat="1">
      <alignment vertical="center"/>
    </xf>
    <xf numFmtId="192" fontId="0" fillId="0" borderId="52" xfId="0" applyNumberFormat="1" applyBorder="1" applyAlignment="1">
      <alignment horizontal="center" vertical="center"/>
    </xf>
    <xf numFmtId="57" fontId="0" fillId="0" borderId="0" xfId="0" applyNumberFormat="1">
      <alignment vertical="center"/>
    </xf>
    <xf numFmtId="14" fontId="0" fillId="0" borderId="1" xfId="0" applyNumberFormat="1" applyBorder="1">
      <alignment vertical="center"/>
    </xf>
    <xf numFmtId="0" fontId="3" fillId="0" borderId="1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 indent="1"/>
    </xf>
    <xf numFmtId="0" fontId="3" fillId="0" borderId="47" xfId="0" applyFont="1" applyBorder="1" applyAlignment="1">
      <alignment horizontal="right" vertical="center" indent="1"/>
    </xf>
    <xf numFmtId="0" fontId="3" fillId="0" borderId="48" xfId="0" applyFont="1" applyBorder="1" applyAlignment="1">
      <alignment horizontal="right" vertical="center" indent="1"/>
    </xf>
    <xf numFmtId="0" fontId="3" fillId="0" borderId="47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57" fontId="30" fillId="0" borderId="2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176" fontId="11" fillId="0" borderId="29" xfId="0" applyNumberFormat="1" applyFont="1" applyBorder="1" applyAlignment="1">
      <alignment horizontal="left" vertical="center" indent="2"/>
    </xf>
    <xf numFmtId="176" fontId="11" fillId="0" borderId="35" xfId="0" applyNumberFormat="1" applyFont="1" applyBorder="1" applyAlignment="1">
      <alignment horizontal="left" vertical="center" indent="2"/>
    </xf>
    <xf numFmtId="176" fontId="11" fillId="0" borderId="12" xfId="0" applyNumberFormat="1" applyFont="1" applyBorder="1" applyAlignment="1">
      <alignment horizontal="left" vertical="center" indent="2"/>
    </xf>
    <xf numFmtId="176" fontId="11" fillId="0" borderId="30" xfId="0" applyNumberFormat="1" applyFont="1" applyBorder="1" applyAlignment="1">
      <alignment horizontal="left" vertical="center" indent="2"/>
    </xf>
    <xf numFmtId="187" fontId="11" fillId="0" borderId="53" xfId="0" applyNumberFormat="1" applyFont="1" applyBorder="1" applyAlignment="1">
      <alignment horizontal="left" vertical="center" indent="1"/>
    </xf>
    <xf numFmtId="187" fontId="11" fillId="0" borderId="13" xfId="0" applyNumberFormat="1" applyFont="1" applyBorder="1" applyAlignment="1">
      <alignment horizontal="left" vertical="center" indent="1"/>
    </xf>
    <xf numFmtId="187" fontId="11" fillId="0" borderId="64" xfId="0" applyNumberFormat="1" applyFont="1" applyBorder="1" applyAlignment="1">
      <alignment horizontal="left" vertical="center" indent="1"/>
    </xf>
    <xf numFmtId="187" fontId="11" fillId="0" borderId="18" xfId="0" applyNumberFormat="1" applyFont="1" applyBorder="1" applyAlignment="1">
      <alignment horizontal="left" vertical="center" indent="1"/>
    </xf>
    <xf numFmtId="0" fontId="11" fillId="0" borderId="54" xfId="0" applyFont="1" applyBorder="1" applyAlignment="1">
      <alignment horizontal="center" vertical="center" wrapText="1"/>
    </xf>
    <xf numFmtId="0" fontId="11" fillId="0" borderId="77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3" xfId="0" applyFont="1" applyBorder="1" applyAlignment="1">
      <alignment horizontal="left" vertical="center"/>
    </xf>
    <xf numFmtId="0" fontId="11" fillId="0" borderId="18" xfId="0" applyFont="1" applyBorder="1" applyAlignment="1">
      <alignment horizontal="left" vertical="center"/>
    </xf>
    <xf numFmtId="0" fontId="11" fillId="0" borderId="34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178" fontId="11" fillId="0" borderId="5" xfId="0" applyNumberFormat="1" applyFont="1" applyBorder="1" applyAlignment="1">
      <alignment horizontal="center" vertical="center"/>
    </xf>
    <xf numFmtId="178" fontId="11" fillId="0" borderId="35" xfId="0" applyNumberFormat="1" applyFont="1" applyBorder="1" applyAlignment="1">
      <alignment horizontal="center" vertical="center"/>
    </xf>
    <xf numFmtId="177" fontId="11" fillId="0" borderId="5" xfId="0" applyNumberFormat="1" applyFont="1" applyBorder="1" applyAlignment="1">
      <alignment horizontal="center" vertical="center"/>
    </xf>
    <xf numFmtId="177" fontId="11" fillId="0" borderId="35" xfId="0" applyNumberFormat="1" applyFont="1" applyBorder="1" applyAlignment="1">
      <alignment horizontal="center" vertical="center"/>
    </xf>
    <xf numFmtId="177" fontId="11" fillId="0" borderId="16" xfId="0" applyNumberFormat="1" applyFont="1" applyBorder="1" applyAlignment="1">
      <alignment horizontal="center" vertical="center"/>
    </xf>
    <xf numFmtId="177" fontId="11" fillId="0" borderId="32" xfId="0" applyNumberFormat="1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 textRotation="255"/>
    </xf>
    <xf numFmtId="0" fontId="11" fillId="0" borderId="21" xfId="0" applyFont="1" applyBorder="1" applyAlignment="1">
      <alignment horizontal="center" vertical="center" textRotation="255"/>
    </xf>
    <xf numFmtId="0" fontId="11" fillId="0" borderId="22" xfId="0" applyFont="1" applyBorder="1" applyAlignment="1">
      <alignment horizontal="center" vertical="center" textRotation="255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187" fontId="11" fillId="0" borderId="29" xfId="0" applyNumberFormat="1" applyFont="1" applyBorder="1" applyAlignment="1">
      <alignment horizontal="left" vertical="center" indent="1"/>
    </xf>
    <xf numFmtId="187" fontId="11" fillId="0" borderId="35" xfId="0" applyNumberFormat="1" applyFont="1" applyBorder="1" applyAlignment="1">
      <alignment horizontal="left" vertical="center" indent="1"/>
    </xf>
    <xf numFmtId="187" fontId="11" fillId="0" borderId="12" xfId="0" applyNumberFormat="1" applyFont="1" applyBorder="1" applyAlignment="1">
      <alignment horizontal="left" vertical="center" indent="1"/>
    </xf>
    <xf numFmtId="187" fontId="11" fillId="0" borderId="30" xfId="0" applyNumberFormat="1" applyFont="1" applyBorder="1" applyAlignment="1">
      <alignment horizontal="left" vertical="center" indent="1"/>
    </xf>
    <xf numFmtId="177" fontId="11" fillId="0" borderId="3" xfId="0" applyNumberFormat="1" applyFont="1" applyBorder="1" applyAlignment="1">
      <alignment horizontal="center" vertical="center"/>
    </xf>
    <xf numFmtId="177" fontId="11" fillId="0" borderId="30" xfId="0" applyNumberFormat="1" applyFont="1" applyBorder="1" applyAlignment="1">
      <alignment horizontal="center" vertical="center"/>
    </xf>
    <xf numFmtId="0" fontId="11" fillId="0" borderId="76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left" vertical="center" indent="2"/>
    </xf>
    <xf numFmtId="0" fontId="11" fillId="0" borderId="35" xfId="0" applyFont="1" applyBorder="1" applyAlignment="1">
      <alignment horizontal="left" vertical="center" indent="2"/>
    </xf>
    <xf numFmtId="0" fontId="11" fillId="0" borderId="12" xfId="0" applyFont="1" applyBorder="1" applyAlignment="1">
      <alignment horizontal="left" vertical="center" indent="2"/>
    </xf>
    <xf numFmtId="0" fontId="11" fillId="0" borderId="30" xfId="0" applyFont="1" applyBorder="1" applyAlignment="1">
      <alignment horizontal="left" vertical="center" indent="2"/>
    </xf>
    <xf numFmtId="0" fontId="11" fillId="0" borderId="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177" fontId="11" fillId="0" borderId="44" xfId="0" applyNumberFormat="1" applyFont="1" applyBorder="1" applyAlignment="1">
      <alignment horizontal="center" vertical="center"/>
    </xf>
    <xf numFmtId="177" fontId="11" fillId="0" borderId="45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left" vertical="center" indent="2"/>
    </xf>
    <xf numFmtId="0" fontId="11" fillId="0" borderId="32" xfId="0" applyFont="1" applyBorder="1" applyAlignment="1">
      <alignment horizontal="left" vertical="center" indent="2"/>
    </xf>
    <xf numFmtId="187" fontId="11" fillId="0" borderId="14" xfId="0" applyNumberFormat="1" applyFont="1" applyBorder="1" applyAlignment="1">
      <alignment horizontal="left" vertical="center" indent="1"/>
    </xf>
    <xf numFmtId="187" fontId="11" fillId="0" borderId="32" xfId="0" applyNumberFormat="1" applyFont="1" applyBorder="1" applyAlignment="1">
      <alignment horizontal="left" vertical="center" indent="1"/>
    </xf>
    <xf numFmtId="0" fontId="8" fillId="0" borderId="7" xfId="0" applyFont="1" applyBorder="1" applyAlignment="1">
      <alignment horizontal="right" vertical="center"/>
    </xf>
    <xf numFmtId="0" fontId="8" fillId="0" borderId="8" xfId="0" applyFont="1" applyBorder="1" applyAlignment="1">
      <alignment horizontal="right" vertical="center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11" fillId="0" borderId="4" xfId="0" applyFont="1" applyBorder="1" applyAlignment="1">
      <alignment horizontal="right" vertical="center"/>
    </xf>
    <xf numFmtId="0" fontId="11" fillId="0" borderId="17" xfId="0" applyFont="1" applyBorder="1" applyAlignment="1">
      <alignment horizontal="right" vertical="center"/>
    </xf>
    <xf numFmtId="0" fontId="3" fillId="0" borderId="39" xfId="0" applyFont="1" applyBorder="1" applyAlignment="1" applyProtection="1">
      <alignment horizontal="center" vertical="center"/>
      <protection locked="0"/>
    </xf>
    <xf numFmtId="179" fontId="3" fillId="0" borderId="11" xfId="0" applyNumberFormat="1" applyFont="1" applyBorder="1" applyAlignment="1">
      <alignment horizontal="center" vertical="center"/>
    </xf>
    <xf numFmtId="179" fontId="3" fillId="0" borderId="28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 applyProtection="1">
      <alignment horizontal="center" vertical="center"/>
      <protection locked="0"/>
    </xf>
    <xf numFmtId="179" fontId="3" fillId="0" borderId="30" xfId="0" applyNumberFormat="1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 textRotation="255"/>
      <protection locked="0"/>
    </xf>
    <xf numFmtId="0" fontId="3" fillId="0" borderId="14" xfId="0" applyFont="1" applyBorder="1" applyAlignment="1" applyProtection="1">
      <alignment horizontal="center" vertical="center" textRotation="255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78" fontId="3" fillId="0" borderId="2" xfId="0" applyNumberFormat="1" applyFont="1" applyBorder="1" applyAlignment="1" applyProtection="1">
      <alignment horizontal="center" vertical="center"/>
      <protection locked="0"/>
    </xf>
    <xf numFmtId="178" fontId="3" fillId="0" borderId="3" xfId="0" applyNumberFormat="1" applyFont="1" applyBorder="1" applyAlignment="1" applyProtection="1">
      <alignment horizontal="center" vertical="center"/>
      <protection locked="0"/>
    </xf>
    <xf numFmtId="178" fontId="3" fillId="0" borderId="15" xfId="0" applyNumberFormat="1" applyFont="1" applyBorder="1" applyAlignment="1" applyProtection="1">
      <alignment horizontal="center" vertical="center"/>
      <protection locked="0"/>
    </xf>
    <xf numFmtId="178" fontId="3" fillId="0" borderId="16" xfId="0" applyNumberFormat="1" applyFont="1" applyBorder="1" applyAlignment="1" applyProtection="1">
      <alignment horizontal="center" vertical="center"/>
      <protection locked="0"/>
    </xf>
    <xf numFmtId="177" fontId="3" fillId="0" borderId="1" xfId="0" applyNumberFormat="1" applyFont="1" applyBorder="1" applyAlignment="1" applyProtection="1">
      <alignment horizontal="center" vertical="center"/>
      <protection locked="0"/>
    </xf>
    <xf numFmtId="177" fontId="3" fillId="0" borderId="1" xfId="0" applyNumberFormat="1" applyFont="1" applyBorder="1" applyAlignment="1">
      <alignment horizontal="center" vertical="center"/>
    </xf>
    <xf numFmtId="0" fontId="3" fillId="0" borderId="30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 indent="3"/>
      <protection locked="0"/>
    </xf>
    <xf numFmtId="0" fontId="3" fillId="0" borderId="1" xfId="0" applyFont="1" applyBorder="1" applyAlignment="1">
      <alignment horizontal="left" vertical="center" indent="3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4" fillId="0" borderId="49" xfId="0" applyFont="1" applyBorder="1" applyAlignment="1" applyProtection="1">
      <alignment horizontal="left" vertical="center"/>
      <protection locked="0"/>
    </xf>
    <xf numFmtId="0" fontId="4" fillId="0" borderId="50" xfId="0" applyFont="1" applyBorder="1" applyAlignment="1" applyProtection="1">
      <alignment horizontal="left" vertical="center"/>
      <protection locked="0"/>
    </xf>
    <xf numFmtId="0" fontId="4" fillId="0" borderId="51" xfId="0" applyFont="1" applyBorder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textRotation="255"/>
      <protection locked="0"/>
    </xf>
    <xf numFmtId="0" fontId="4" fillId="0" borderId="49" xfId="0" applyFont="1" applyBorder="1" applyAlignment="1" applyProtection="1">
      <alignment horizontal="right" vertical="center"/>
      <protection locked="0"/>
    </xf>
    <xf numFmtId="0" fontId="4" fillId="0" borderId="51" xfId="0" applyFont="1" applyBorder="1" applyAlignment="1" applyProtection="1">
      <alignment horizontal="right" vertical="center"/>
      <protection locked="0"/>
    </xf>
    <xf numFmtId="0" fontId="4" fillId="0" borderId="49" xfId="0" applyFont="1" applyBorder="1" applyAlignment="1">
      <alignment horizontal="right" vertical="center"/>
    </xf>
    <xf numFmtId="0" fontId="4" fillId="0" borderId="51" xfId="0" applyFont="1" applyBorder="1" applyAlignment="1">
      <alignment horizontal="right" vertical="center"/>
    </xf>
    <xf numFmtId="178" fontId="3" fillId="0" borderId="1" xfId="0" applyNumberFormat="1" applyFont="1" applyBorder="1" applyAlignment="1" applyProtection="1">
      <alignment horizontal="center" vertical="center"/>
      <protection locked="0"/>
    </xf>
    <xf numFmtId="178" fontId="3" fillId="0" borderId="1" xfId="0" applyNumberFormat="1" applyFont="1" applyBorder="1" applyAlignment="1">
      <alignment horizontal="center" vertical="center"/>
    </xf>
    <xf numFmtId="180" fontId="12" fillId="0" borderId="0" xfId="0" applyNumberFormat="1" applyFont="1" applyAlignment="1">
      <alignment horizontal="left" vertical="center"/>
    </xf>
    <xf numFmtId="180" fontId="12" fillId="0" borderId="17" xfId="0" applyNumberFormat="1" applyFont="1" applyBorder="1" applyAlignment="1">
      <alignment horizontal="left" vertical="center"/>
    </xf>
    <xf numFmtId="176" fontId="12" fillId="0" borderId="0" xfId="0" applyNumberFormat="1" applyFont="1" applyAlignment="1">
      <alignment horizontal="center" vertical="center"/>
    </xf>
    <xf numFmtId="176" fontId="12" fillId="0" borderId="17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17" xfId="0" applyFont="1" applyBorder="1" applyAlignment="1">
      <alignment horizontal="left" vertical="center"/>
    </xf>
    <xf numFmtId="182" fontId="12" fillId="0" borderId="0" xfId="0" applyNumberFormat="1" applyFont="1" applyAlignment="1">
      <alignment horizontal="center" vertical="center"/>
    </xf>
    <xf numFmtId="182" fontId="12" fillId="0" borderId="17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77" fontId="0" fillId="0" borderId="15" xfId="0" applyNumberFormat="1" applyBorder="1" applyAlignment="1">
      <alignment horizontal="center" vertical="center"/>
    </xf>
    <xf numFmtId="177" fontId="0" fillId="0" borderId="36" xfId="0" applyNumberForma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186" fontId="0" fillId="0" borderId="17" xfId="0" applyNumberFormat="1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  <xf numFmtId="178" fontId="0" fillId="0" borderId="5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177" fontId="0" fillId="0" borderId="52" xfId="0" applyNumberFormat="1" applyBorder="1" applyAlignment="1">
      <alignment horizontal="center" vertical="center"/>
    </xf>
    <xf numFmtId="178" fontId="0" fillId="0" borderId="66" xfId="0" applyNumberFormat="1" applyBorder="1" applyAlignment="1">
      <alignment horizontal="center" vertical="center"/>
    </xf>
    <xf numFmtId="178" fontId="0" fillId="0" borderId="79" xfId="0" applyNumberFormat="1" applyBorder="1" applyAlignment="1">
      <alignment horizontal="center" vertical="center"/>
    </xf>
    <xf numFmtId="177" fontId="0" fillId="0" borderId="73" xfId="0" applyNumberFormat="1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87" fontId="0" fillId="0" borderId="53" xfId="0" applyNumberFormat="1" applyBorder="1" applyAlignment="1">
      <alignment horizontal="left" vertical="center" indent="1"/>
    </xf>
    <xf numFmtId="187" fontId="0" fillId="0" borderId="13" xfId="0" applyNumberFormat="1" applyBorder="1" applyAlignment="1">
      <alignment horizontal="left" vertical="center" indent="1"/>
    </xf>
    <xf numFmtId="187" fontId="0" fillId="0" borderId="64" xfId="0" applyNumberFormat="1" applyBorder="1" applyAlignment="1">
      <alignment horizontal="left" vertical="center" indent="1"/>
    </xf>
    <xf numFmtId="187" fontId="0" fillId="0" borderId="18" xfId="0" applyNumberFormat="1" applyBorder="1" applyAlignment="1">
      <alignment horizontal="left" vertical="center" indent="1"/>
    </xf>
    <xf numFmtId="0" fontId="0" fillId="0" borderId="53" xfId="0" applyBorder="1" applyAlignment="1">
      <alignment horizontal="center" vertical="top" wrapText="1"/>
    </xf>
    <xf numFmtId="0" fontId="0" fillId="0" borderId="13" xfId="0" applyBorder="1" applyAlignment="1">
      <alignment horizontal="center" vertical="top"/>
    </xf>
    <xf numFmtId="0" fontId="0" fillId="0" borderId="56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87" fontId="0" fillId="0" borderId="54" xfId="0" applyNumberFormat="1" applyBorder="1" applyAlignment="1">
      <alignment horizontal="left" vertical="center" indent="1"/>
    </xf>
    <xf numFmtId="187" fontId="0" fillId="0" borderId="55" xfId="0" applyNumberFormat="1" applyBorder="1" applyAlignment="1">
      <alignment horizontal="left" vertical="center" indent="1"/>
    </xf>
    <xf numFmtId="0" fontId="0" fillId="0" borderId="54" xfId="0" applyBorder="1" applyAlignment="1">
      <alignment horizontal="center" vertical="top"/>
    </xf>
    <xf numFmtId="0" fontId="0" fillId="0" borderId="55" xfId="0" applyBorder="1" applyAlignment="1">
      <alignment horizontal="center" vertical="top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183" fontId="13" fillId="0" borderId="0" xfId="0" applyNumberFormat="1" applyFont="1" applyAlignment="1">
      <alignment horizontal="center" vertical="center"/>
    </xf>
    <xf numFmtId="18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0" fillId="0" borderId="64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185" fontId="16" fillId="0" borderId="0" xfId="0" applyNumberFormat="1" applyFont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  <xf numFmtId="0" fontId="23" fillId="0" borderId="32" xfId="0" applyFont="1" applyBorder="1" applyAlignment="1">
      <alignment horizontal="center" vertical="center"/>
    </xf>
    <xf numFmtId="187" fontId="3" fillId="0" borderId="1" xfId="0" applyNumberFormat="1" applyFont="1" applyBorder="1" applyAlignment="1">
      <alignment horizontal="center" vertical="center"/>
    </xf>
    <xf numFmtId="187" fontId="3" fillId="0" borderId="31" xfId="0" applyNumberFormat="1" applyFont="1" applyBorder="1" applyAlignment="1">
      <alignment horizontal="center" vertical="center"/>
    </xf>
    <xf numFmtId="178" fontId="3" fillId="0" borderId="73" xfId="0" applyNumberFormat="1" applyFont="1" applyBorder="1" applyAlignment="1">
      <alignment horizontal="center" vertical="center"/>
    </xf>
    <xf numFmtId="178" fontId="3" fillId="0" borderId="74" xfId="0" applyNumberFormat="1" applyFont="1" applyBorder="1" applyAlignment="1">
      <alignment horizontal="center" vertical="center"/>
    </xf>
    <xf numFmtId="178" fontId="3" fillId="0" borderId="67" xfId="0" applyNumberFormat="1" applyFont="1" applyBorder="1" applyAlignment="1">
      <alignment horizontal="center" vertical="center"/>
    </xf>
    <xf numFmtId="178" fontId="3" fillId="0" borderId="44" xfId="0" applyNumberFormat="1" applyFont="1" applyBorder="1" applyAlignment="1">
      <alignment horizontal="center" vertical="center"/>
    </xf>
    <xf numFmtId="177" fontId="23" fillId="0" borderId="1" xfId="0" applyNumberFormat="1" applyFont="1" applyBorder="1" applyAlignment="1">
      <alignment horizontal="center" vertical="center"/>
    </xf>
    <xf numFmtId="177" fontId="23" fillId="0" borderId="31" xfId="0" applyNumberFormat="1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187" fontId="3" fillId="0" borderId="0" xfId="0" applyNumberFormat="1" applyFont="1" applyAlignment="1">
      <alignment horizontal="center" vertical="center"/>
    </xf>
    <xf numFmtId="178" fontId="3" fillId="0" borderId="69" xfId="0" applyNumberFormat="1" applyFont="1" applyBorder="1" applyAlignment="1">
      <alignment horizontal="center" vertical="center"/>
    </xf>
    <xf numFmtId="178" fontId="3" fillId="0" borderId="57" xfId="0" applyNumberFormat="1" applyFont="1" applyBorder="1" applyAlignment="1">
      <alignment horizontal="center" vertical="center"/>
    </xf>
    <xf numFmtId="178" fontId="3" fillId="0" borderId="71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177" fontId="23" fillId="0" borderId="6" xfId="0" applyNumberFormat="1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66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188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5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4</xdr:row>
      <xdr:rowOff>220980</xdr:rowOff>
    </xdr:from>
    <xdr:to>
      <xdr:col>12</xdr:col>
      <xdr:colOff>190500</xdr:colOff>
      <xdr:row>5</xdr:row>
      <xdr:rowOff>205740</xdr:rowOff>
    </xdr:to>
    <xdr:sp macro="" textlink="">
      <xdr:nvSpPr>
        <xdr:cNvPr id="12" name="楕円 11">
          <a:extLst>
            <a:ext uri="{FF2B5EF4-FFF2-40B4-BE49-F238E27FC236}">
              <a16:creationId xmlns:a16="http://schemas.microsoft.com/office/drawing/2014/main" id="{0116F394-289E-413F-A14D-3266246151FE}"/>
            </a:ext>
          </a:extLst>
        </xdr:cNvPr>
        <xdr:cNvSpPr/>
      </xdr:nvSpPr>
      <xdr:spPr>
        <a:xfrm>
          <a:off x="7879080" y="119634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12</xdr:col>
      <xdr:colOff>313509</xdr:colOff>
      <xdr:row>4</xdr:row>
      <xdr:rowOff>220980</xdr:rowOff>
    </xdr:from>
    <xdr:to>
      <xdr:col>12</xdr:col>
      <xdr:colOff>504009</xdr:colOff>
      <xdr:row>5</xdr:row>
      <xdr:rowOff>205740</xdr:rowOff>
    </xdr:to>
    <xdr:sp macro="" textlink="">
      <xdr:nvSpPr>
        <xdr:cNvPr id="13" name="楕円 12">
          <a:extLst>
            <a:ext uri="{FF2B5EF4-FFF2-40B4-BE49-F238E27FC236}">
              <a16:creationId xmlns:a16="http://schemas.microsoft.com/office/drawing/2014/main" id="{74FD1B0D-6897-245D-2488-28F7015DD6A8}"/>
            </a:ext>
          </a:extLst>
        </xdr:cNvPr>
        <xdr:cNvSpPr/>
      </xdr:nvSpPr>
      <xdr:spPr>
        <a:xfrm>
          <a:off x="8192589" y="119634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13</xdr:col>
      <xdr:colOff>269967</xdr:colOff>
      <xdr:row>4</xdr:row>
      <xdr:rowOff>220980</xdr:rowOff>
    </xdr:from>
    <xdr:to>
      <xdr:col>13</xdr:col>
      <xdr:colOff>460467</xdr:colOff>
      <xdr:row>5</xdr:row>
      <xdr:rowOff>205740</xdr:rowOff>
    </xdr:to>
    <xdr:sp macro="" textlink="">
      <xdr:nvSpPr>
        <xdr:cNvPr id="15" name="楕円 14">
          <a:extLst>
            <a:ext uri="{FF2B5EF4-FFF2-40B4-BE49-F238E27FC236}">
              <a16:creationId xmlns:a16="http://schemas.microsoft.com/office/drawing/2014/main" id="{4A06EAFA-79F8-0019-8BB3-6BC9A122A41C}"/>
            </a:ext>
          </a:extLst>
        </xdr:cNvPr>
        <xdr:cNvSpPr/>
      </xdr:nvSpPr>
      <xdr:spPr>
        <a:xfrm>
          <a:off x="8819607" y="119634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14</xdr:col>
      <xdr:colOff>226425</xdr:colOff>
      <xdr:row>4</xdr:row>
      <xdr:rowOff>220980</xdr:rowOff>
    </xdr:from>
    <xdr:to>
      <xdr:col>14</xdr:col>
      <xdr:colOff>416925</xdr:colOff>
      <xdr:row>5</xdr:row>
      <xdr:rowOff>205740</xdr:rowOff>
    </xdr:to>
    <xdr:sp macro="" textlink="">
      <xdr:nvSpPr>
        <xdr:cNvPr id="17" name="楕円 16">
          <a:extLst>
            <a:ext uri="{FF2B5EF4-FFF2-40B4-BE49-F238E27FC236}">
              <a16:creationId xmlns:a16="http://schemas.microsoft.com/office/drawing/2014/main" id="{287C6AC7-C0A3-4088-94F2-8A6555F8AB5F}"/>
            </a:ext>
          </a:extLst>
        </xdr:cNvPr>
        <xdr:cNvSpPr/>
      </xdr:nvSpPr>
      <xdr:spPr>
        <a:xfrm>
          <a:off x="9446625" y="119634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14</xdr:col>
      <xdr:colOff>539934</xdr:colOff>
      <xdr:row>4</xdr:row>
      <xdr:rowOff>220980</xdr:rowOff>
    </xdr:from>
    <xdr:to>
      <xdr:col>15</xdr:col>
      <xdr:colOff>59874</xdr:colOff>
      <xdr:row>5</xdr:row>
      <xdr:rowOff>205740</xdr:rowOff>
    </xdr:to>
    <xdr:sp macro="" textlink="">
      <xdr:nvSpPr>
        <xdr:cNvPr id="18" name="楕円 17">
          <a:extLst>
            <a:ext uri="{FF2B5EF4-FFF2-40B4-BE49-F238E27FC236}">
              <a16:creationId xmlns:a16="http://schemas.microsoft.com/office/drawing/2014/main" id="{852EC700-D075-7988-AB41-49B9C74917DD}"/>
            </a:ext>
          </a:extLst>
        </xdr:cNvPr>
        <xdr:cNvSpPr/>
      </xdr:nvSpPr>
      <xdr:spPr>
        <a:xfrm>
          <a:off x="9760134" y="119634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15</xdr:col>
      <xdr:colOff>182880</xdr:colOff>
      <xdr:row>4</xdr:row>
      <xdr:rowOff>220980</xdr:rowOff>
    </xdr:from>
    <xdr:to>
      <xdr:col>15</xdr:col>
      <xdr:colOff>373380</xdr:colOff>
      <xdr:row>5</xdr:row>
      <xdr:rowOff>205740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E21CF35E-C736-5AD2-0E5F-A848C1EC7F46}"/>
            </a:ext>
          </a:extLst>
        </xdr:cNvPr>
        <xdr:cNvSpPr/>
      </xdr:nvSpPr>
      <xdr:spPr>
        <a:xfrm>
          <a:off x="10073640" y="119634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12</xdr:col>
      <xdr:colOff>0</xdr:colOff>
      <xdr:row>6</xdr:row>
      <xdr:rowOff>106680</xdr:rowOff>
    </xdr:from>
    <xdr:to>
      <xdr:col>12</xdr:col>
      <xdr:colOff>190500</xdr:colOff>
      <xdr:row>7</xdr:row>
      <xdr:rowOff>76200</xdr:rowOff>
    </xdr:to>
    <xdr:sp macro="" textlink="">
      <xdr:nvSpPr>
        <xdr:cNvPr id="20" name="楕円 19">
          <a:extLst>
            <a:ext uri="{FF2B5EF4-FFF2-40B4-BE49-F238E27FC236}">
              <a16:creationId xmlns:a16="http://schemas.microsoft.com/office/drawing/2014/main" id="{208534E5-10B2-BC6E-A196-1B2D3C328AC7}"/>
            </a:ext>
          </a:extLst>
        </xdr:cNvPr>
        <xdr:cNvSpPr/>
      </xdr:nvSpPr>
      <xdr:spPr>
        <a:xfrm>
          <a:off x="7879080" y="156972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12</xdr:col>
      <xdr:colOff>313509</xdr:colOff>
      <xdr:row>6</xdr:row>
      <xdr:rowOff>106680</xdr:rowOff>
    </xdr:from>
    <xdr:to>
      <xdr:col>12</xdr:col>
      <xdr:colOff>504009</xdr:colOff>
      <xdr:row>7</xdr:row>
      <xdr:rowOff>76200</xdr:rowOff>
    </xdr:to>
    <xdr:sp macro="" textlink="">
      <xdr:nvSpPr>
        <xdr:cNvPr id="21" name="楕円 20">
          <a:extLst>
            <a:ext uri="{FF2B5EF4-FFF2-40B4-BE49-F238E27FC236}">
              <a16:creationId xmlns:a16="http://schemas.microsoft.com/office/drawing/2014/main" id="{C22CD1E1-0CC0-49A1-25A3-D1A5B4E384B1}"/>
            </a:ext>
          </a:extLst>
        </xdr:cNvPr>
        <xdr:cNvSpPr/>
      </xdr:nvSpPr>
      <xdr:spPr>
        <a:xfrm>
          <a:off x="8192589" y="156972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13</xdr:col>
      <xdr:colOff>269967</xdr:colOff>
      <xdr:row>6</xdr:row>
      <xdr:rowOff>106680</xdr:rowOff>
    </xdr:from>
    <xdr:to>
      <xdr:col>13</xdr:col>
      <xdr:colOff>460467</xdr:colOff>
      <xdr:row>7</xdr:row>
      <xdr:rowOff>76200</xdr:rowOff>
    </xdr:to>
    <xdr:sp macro="" textlink="">
      <xdr:nvSpPr>
        <xdr:cNvPr id="23" name="楕円 22">
          <a:extLst>
            <a:ext uri="{FF2B5EF4-FFF2-40B4-BE49-F238E27FC236}">
              <a16:creationId xmlns:a16="http://schemas.microsoft.com/office/drawing/2014/main" id="{C84D3374-E66D-B35A-AA89-36D24273A94F}"/>
            </a:ext>
          </a:extLst>
        </xdr:cNvPr>
        <xdr:cNvSpPr/>
      </xdr:nvSpPr>
      <xdr:spPr>
        <a:xfrm>
          <a:off x="8819607" y="156972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14</xdr:col>
      <xdr:colOff>226425</xdr:colOff>
      <xdr:row>6</xdr:row>
      <xdr:rowOff>106680</xdr:rowOff>
    </xdr:from>
    <xdr:to>
      <xdr:col>14</xdr:col>
      <xdr:colOff>416925</xdr:colOff>
      <xdr:row>7</xdr:row>
      <xdr:rowOff>76200</xdr:rowOff>
    </xdr:to>
    <xdr:sp macro="" textlink="">
      <xdr:nvSpPr>
        <xdr:cNvPr id="25" name="楕円 24">
          <a:extLst>
            <a:ext uri="{FF2B5EF4-FFF2-40B4-BE49-F238E27FC236}">
              <a16:creationId xmlns:a16="http://schemas.microsoft.com/office/drawing/2014/main" id="{088085EF-1009-D3B6-D6C6-B9A98B2620AD}"/>
            </a:ext>
          </a:extLst>
        </xdr:cNvPr>
        <xdr:cNvSpPr/>
      </xdr:nvSpPr>
      <xdr:spPr>
        <a:xfrm>
          <a:off x="9446625" y="156972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14</xdr:col>
      <xdr:colOff>539934</xdr:colOff>
      <xdr:row>6</xdr:row>
      <xdr:rowOff>106680</xdr:rowOff>
    </xdr:from>
    <xdr:to>
      <xdr:col>15</xdr:col>
      <xdr:colOff>59874</xdr:colOff>
      <xdr:row>7</xdr:row>
      <xdr:rowOff>76200</xdr:rowOff>
    </xdr:to>
    <xdr:sp macro="" textlink="">
      <xdr:nvSpPr>
        <xdr:cNvPr id="26" name="楕円 25">
          <a:extLst>
            <a:ext uri="{FF2B5EF4-FFF2-40B4-BE49-F238E27FC236}">
              <a16:creationId xmlns:a16="http://schemas.microsoft.com/office/drawing/2014/main" id="{28633D94-AFA9-A00E-4927-09B58AC22717}"/>
            </a:ext>
          </a:extLst>
        </xdr:cNvPr>
        <xdr:cNvSpPr/>
      </xdr:nvSpPr>
      <xdr:spPr>
        <a:xfrm>
          <a:off x="9760134" y="156972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15</xdr:col>
      <xdr:colOff>182880</xdr:colOff>
      <xdr:row>6</xdr:row>
      <xdr:rowOff>106680</xdr:rowOff>
    </xdr:from>
    <xdr:to>
      <xdr:col>15</xdr:col>
      <xdr:colOff>373380</xdr:colOff>
      <xdr:row>7</xdr:row>
      <xdr:rowOff>76200</xdr:rowOff>
    </xdr:to>
    <xdr:sp macro="" textlink="">
      <xdr:nvSpPr>
        <xdr:cNvPr id="27" name="楕円 26">
          <a:extLst>
            <a:ext uri="{FF2B5EF4-FFF2-40B4-BE49-F238E27FC236}">
              <a16:creationId xmlns:a16="http://schemas.microsoft.com/office/drawing/2014/main" id="{7026A698-CDD8-8EAE-927B-462F12D3728B}"/>
            </a:ext>
          </a:extLst>
        </xdr:cNvPr>
        <xdr:cNvSpPr/>
      </xdr:nvSpPr>
      <xdr:spPr>
        <a:xfrm>
          <a:off x="10073640" y="156972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12</xdr:col>
      <xdr:colOff>0</xdr:colOff>
      <xdr:row>7</xdr:row>
      <xdr:rowOff>228600</xdr:rowOff>
    </xdr:from>
    <xdr:to>
      <xdr:col>12</xdr:col>
      <xdr:colOff>190500</xdr:colOff>
      <xdr:row>8</xdr:row>
      <xdr:rowOff>198120</xdr:rowOff>
    </xdr:to>
    <xdr:sp macro="" textlink="">
      <xdr:nvSpPr>
        <xdr:cNvPr id="28" name="楕円 27">
          <a:extLst>
            <a:ext uri="{FF2B5EF4-FFF2-40B4-BE49-F238E27FC236}">
              <a16:creationId xmlns:a16="http://schemas.microsoft.com/office/drawing/2014/main" id="{A1987310-4561-2B7A-6675-97AA1295CB4A}"/>
            </a:ext>
          </a:extLst>
        </xdr:cNvPr>
        <xdr:cNvSpPr/>
      </xdr:nvSpPr>
      <xdr:spPr>
        <a:xfrm>
          <a:off x="7879080" y="194310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12</xdr:col>
      <xdr:colOff>313509</xdr:colOff>
      <xdr:row>7</xdr:row>
      <xdr:rowOff>228600</xdr:rowOff>
    </xdr:from>
    <xdr:to>
      <xdr:col>12</xdr:col>
      <xdr:colOff>504009</xdr:colOff>
      <xdr:row>8</xdr:row>
      <xdr:rowOff>198120</xdr:rowOff>
    </xdr:to>
    <xdr:sp macro="" textlink="">
      <xdr:nvSpPr>
        <xdr:cNvPr id="29" name="楕円 28">
          <a:extLst>
            <a:ext uri="{FF2B5EF4-FFF2-40B4-BE49-F238E27FC236}">
              <a16:creationId xmlns:a16="http://schemas.microsoft.com/office/drawing/2014/main" id="{D7DD797D-3677-9DB2-8A46-82BE3E8101B3}"/>
            </a:ext>
          </a:extLst>
        </xdr:cNvPr>
        <xdr:cNvSpPr/>
      </xdr:nvSpPr>
      <xdr:spPr>
        <a:xfrm>
          <a:off x="8192589" y="194310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13</xdr:col>
      <xdr:colOff>269967</xdr:colOff>
      <xdr:row>7</xdr:row>
      <xdr:rowOff>228600</xdr:rowOff>
    </xdr:from>
    <xdr:to>
      <xdr:col>13</xdr:col>
      <xdr:colOff>460467</xdr:colOff>
      <xdr:row>8</xdr:row>
      <xdr:rowOff>198120</xdr:rowOff>
    </xdr:to>
    <xdr:sp macro="" textlink="">
      <xdr:nvSpPr>
        <xdr:cNvPr id="31" name="楕円 30">
          <a:extLst>
            <a:ext uri="{FF2B5EF4-FFF2-40B4-BE49-F238E27FC236}">
              <a16:creationId xmlns:a16="http://schemas.microsoft.com/office/drawing/2014/main" id="{7EA57FC6-ADDC-6509-C346-E23BF27434E2}"/>
            </a:ext>
          </a:extLst>
        </xdr:cNvPr>
        <xdr:cNvSpPr/>
      </xdr:nvSpPr>
      <xdr:spPr>
        <a:xfrm>
          <a:off x="8819607" y="194310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14</xdr:col>
      <xdr:colOff>226425</xdr:colOff>
      <xdr:row>7</xdr:row>
      <xdr:rowOff>228600</xdr:rowOff>
    </xdr:from>
    <xdr:to>
      <xdr:col>14</xdr:col>
      <xdr:colOff>416925</xdr:colOff>
      <xdr:row>8</xdr:row>
      <xdr:rowOff>198120</xdr:rowOff>
    </xdr:to>
    <xdr:sp macro="" textlink="">
      <xdr:nvSpPr>
        <xdr:cNvPr id="33" name="楕円 32">
          <a:extLst>
            <a:ext uri="{FF2B5EF4-FFF2-40B4-BE49-F238E27FC236}">
              <a16:creationId xmlns:a16="http://schemas.microsoft.com/office/drawing/2014/main" id="{39FCBAFA-26D5-ABFF-21C3-D75B4B797E0C}"/>
            </a:ext>
          </a:extLst>
        </xdr:cNvPr>
        <xdr:cNvSpPr/>
      </xdr:nvSpPr>
      <xdr:spPr>
        <a:xfrm>
          <a:off x="9446625" y="194310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14</xdr:col>
      <xdr:colOff>539934</xdr:colOff>
      <xdr:row>7</xdr:row>
      <xdr:rowOff>228600</xdr:rowOff>
    </xdr:from>
    <xdr:to>
      <xdr:col>15</xdr:col>
      <xdr:colOff>59874</xdr:colOff>
      <xdr:row>8</xdr:row>
      <xdr:rowOff>198120</xdr:rowOff>
    </xdr:to>
    <xdr:sp macro="" textlink="">
      <xdr:nvSpPr>
        <xdr:cNvPr id="34" name="楕円 33">
          <a:extLst>
            <a:ext uri="{FF2B5EF4-FFF2-40B4-BE49-F238E27FC236}">
              <a16:creationId xmlns:a16="http://schemas.microsoft.com/office/drawing/2014/main" id="{0957218E-1E9B-F444-D782-E3C24C35CDA6}"/>
            </a:ext>
          </a:extLst>
        </xdr:cNvPr>
        <xdr:cNvSpPr/>
      </xdr:nvSpPr>
      <xdr:spPr>
        <a:xfrm>
          <a:off x="9760134" y="194310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15</xdr:col>
      <xdr:colOff>182880</xdr:colOff>
      <xdr:row>7</xdr:row>
      <xdr:rowOff>228600</xdr:rowOff>
    </xdr:from>
    <xdr:to>
      <xdr:col>15</xdr:col>
      <xdr:colOff>373380</xdr:colOff>
      <xdr:row>8</xdr:row>
      <xdr:rowOff>198120</xdr:rowOff>
    </xdr:to>
    <xdr:sp macro="" textlink="">
      <xdr:nvSpPr>
        <xdr:cNvPr id="35" name="楕円 34">
          <a:extLst>
            <a:ext uri="{FF2B5EF4-FFF2-40B4-BE49-F238E27FC236}">
              <a16:creationId xmlns:a16="http://schemas.microsoft.com/office/drawing/2014/main" id="{EFA335EF-B1FE-15E5-01B2-BFA27604E2E5}"/>
            </a:ext>
          </a:extLst>
        </xdr:cNvPr>
        <xdr:cNvSpPr/>
      </xdr:nvSpPr>
      <xdr:spPr>
        <a:xfrm>
          <a:off x="10287000" y="194310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12</xdr:col>
      <xdr:colOff>633549</xdr:colOff>
      <xdr:row>4</xdr:row>
      <xdr:rowOff>220980</xdr:rowOff>
    </xdr:from>
    <xdr:to>
      <xdr:col>13</xdr:col>
      <xdr:colOff>123009</xdr:colOff>
      <xdr:row>5</xdr:row>
      <xdr:rowOff>205740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5D5105C0-1A29-75CA-0800-16545A92F95F}"/>
            </a:ext>
          </a:extLst>
        </xdr:cNvPr>
        <xdr:cNvSpPr/>
      </xdr:nvSpPr>
      <xdr:spPr>
        <a:xfrm>
          <a:off x="8680269" y="119634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12</xdr:col>
      <xdr:colOff>633549</xdr:colOff>
      <xdr:row>6</xdr:row>
      <xdr:rowOff>106680</xdr:rowOff>
    </xdr:from>
    <xdr:to>
      <xdr:col>13</xdr:col>
      <xdr:colOff>123009</xdr:colOff>
      <xdr:row>7</xdr:row>
      <xdr:rowOff>76200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1F3E3502-0E57-B9BF-1CE6-23A5F4515352}"/>
            </a:ext>
          </a:extLst>
        </xdr:cNvPr>
        <xdr:cNvSpPr/>
      </xdr:nvSpPr>
      <xdr:spPr>
        <a:xfrm>
          <a:off x="8680269" y="156972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12</xdr:col>
      <xdr:colOff>633549</xdr:colOff>
      <xdr:row>7</xdr:row>
      <xdr:rowOff>228600</xdr:rowOff>
    </xdr:from>
    <xdr:to>
      <xdr:col>13</xdr:col>
      <xdr:colOff>123009</xdr:colOff>
      <xdr:row>8</xdr:row>
      <xdr:rowOff>198120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A8F111C2-F239-51DC-ADFD-21D301AADDD3}"/>
            </a:ext>
          </a:extLst>
        </xdr:cNvPr>
        <xdr:cNvSpPr/>
      </xdr:nvSpPr>
      <xdr:spPr>
        <a:xfrm>
          <a:off x="8680269" y="194310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13</xdr:col>
      <xdr:colOff>605247</xdr:colOff>
      <xdr:row>4</xdr:row>
      <xdr:rowOff>220980</xdr:rowOff>
    </xdr:from>
    <xdr:to>
      <xdr:col>14</xdr:col>
      <xdr:colOff>109947</xdr:colOff>
      <xdr:row>5</xdr:row>
      <xdr:rowOff>205740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46F1098B-8D90-8909-6EA5-ED79B5F61212}"/>
            </a:ext>
          </a:extLst>
        </xdr:cNvPr>
        <xdr:cNvSpPr/>
      </xdr:nvSpPr>
      <xdr:spPr>
        <a:xfrm>
          <a:off x="9353007" y="119634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13</xdr:col>
      <xdr:colOff>605247</xdr:colOff>
      <xdr:row>6</xdr:row>
      <xdr:rowOff>106680</xdr:rowOff>
    </xdr:from>
    <xdr:to>
      <xdr:col>14</xdr:col>
      <xdr:colOff>109947</xdr:colOff>
      <xdr:row>7</xdr:row>
      <xdr:rowOff>76200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D5F99BD8-03B5-C27E-AB67-678D99A1B7E3}"/>
            </a:ext>
          </a:extLst>
        </xdr:cNvPr>
        <xdr:cNvSpPr/>
      </xdr:nvSpPr>
      <xdr:spPr>
        <a:xfrm>
          <a:off x="9353007" y="156972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13</xdr:col>
      <xdr:colOff>605247</xdr:colOff>
      <xdr:row>7</xdr:row>
      <xdr:rowOff>228600</xdr:rowOff>
    </xdr:from>
    <xdr:to>
      <xdr:col>14</xdr:col>
      <xdr:colOff>109947</xdr:colOff>
      <xdr:row>8</xdr:row>
      <xdr:rowOff>198120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C777EC5C-E761-298E-412C-E1B51BB9A1BA}"/>
            </a:ext>
          </a:extLst>
        </xdr:cNvPr>
        <xdr:cNvSpPr/>
      </xdr:nvSpPr>
      <xdr:spPr>
        <a:xfrm>
          <a:off x="9353007" y="1943100"/>
          <a:ext cx="190500" cy="22098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BD4E9-5337-449D-AB77-04F971C78EB5}">
  <dimension ref="A1:S29"/>
  <sheetViews>
    <sheetView tabSelected="1" zoomScale="70" zoomScaleNormal="70" workbookViewId="0">
      <selection activeCell="A2" sqref="A2"/>
    </sheetView>
  </sheetViews>
  <sheetFormatPr defaultColWidth="8.75" defaultRowHeight="18"/>
  <cols>
    <col min="1" max="1" width="11.75" style="2" customWidth="1"/>
    <col min="2" max="2" width="15.875" style="2" customWidth="1"/>
    <col min="3" max="3" width="8.375" style="2" customWidth="1"/>
    <col min="4" max="4" width="15.875" style="2" customWidth="1"/>
    <col min="5" max="5" width="8.375" style="2" customWidth="1"/>
    <col min="6" max="6" width="15.875" style="2" customWidth="1"/>
    <col min="7" max="7" width="8.375" style="2" customWidth="1"/>
    <col min="8" max="8" width="15.875" style="2" customWidth="1"/>
    <col min="9" max="9" width="8.375" style="2" customWidth="1"/>
    <col min="10" max="10" width="15.875" style="2" customWidth="1"/>
    <col min="11" max="11" width="8.375" style="2" customWidth="1"/>
    <col min="12" max="12" width="15.875" style="2" customWidth="1"/>
    <col min="13" max="13" width="8.375" style="2" customWidth="1"/>
    <col min="14" max="14" width="13.875" style="2" customWidth="1"/>
    <col min="15" max="15" width="9.625" style="2" customWidth="1"/>
    <col min="16" max="16" width="15.875" style="2" customWidth="1"/>
    <col min="17" max="16384" width="8.75" style="2"/>
  </cols>
  <sheetData>
    <row r="1" spans="1:19" ht="24.75" thickBot="1">
      <c r="M1" s="3" t="s">
        <v>20</v>
      </c>
    </row>
    <row r="2" spans="1:19" ht="48" customHeight="1" thickBot="1">
      <c r="A2" s="46"/>
      <c r="B2" s="165">
        <v>2026</v>
      </c>
      <c r="C2" s="166"/>
      <c r="D2" s="30" t="s">
        <v>106</v>
      </c>
      <c r="E2" s="35"/>
      <c r="F2" s="43" t="s">
        <v>105</v>
      </c>
      <c r="G2" s="168"/>
      <c r="H2" s="168"/>
      <c r="I2" s="167" t="s">
        <v>66</v>
      </c>
      <c r="J2" s="167"/>
      <c r="K2" s="167"/>
      <c r="L2" s="167"/>
      <c r="M2" s="167"/>
      <c r="N2" s="77" t="s">
        <v>185</v>
      </c>
      <c r="O2" s="84">
        <f>B2</f>
        <v>2026</v>
      </c>
      <c r="P2" s="85" t="s">
        <v>231</v>
      </c>
      <c r="R2" s="79" t="s">
        <v>188</v>
      </c>
      <c r="S2" s="79" t="s">
        <v>205</v>
      </c>
    </row>
    <row r="3" spans="1:19" ht="27.6" customHeight="1">
      <c r="A3" s="151" t="s">
        <v>26</v>
      </c>
      <c r="B3" s="102" t="s">
        <v>4</v>
      </c>
      <c r="C3" s="103"/>
      <c r="D3" s="103"/>
      <c r="E3" s="103"/>
      <c r="F3" s="103"/>
      <c r="G3" s="104"/>
      <c r="H3" s="102" t="s">
        <v>5</v>
      </c>
      <c r="I3" s="103"/>
      <c r="J3" s="103"/>
      <c r="K3" s="103"/>
      <c r="L3" s="103"/>
      <c r="M3" s="104"/>
      <c r="N3" s="123" t="s">
        <v>25</v>
      </c>
      <c r="O3" s="123"/>
      <c r="P3" s="124"/>
      <c r="R3" s="79">
        <v>2025</v>
      </c>
      <c r="S3" s="78" t="s">
        <v>189</v>
      </c>
    </row>
    <row r="4" spans="1:19" ht="27.6" customHeight="1">
      <c r="A4" s="121"/>
      <c r="B4" s="105" t="s">
        <v>0</v>
      </c>
      <c r="C4" s="100"/>
      <c r="D4" s="100" t="s">
        <v>2</v>
      </c>
      <c r="E4" s="100"/>
      <c r="F4" s="100" t="s">
        <v>3</v>
      </c>
      <c r="G4" s="101"/>
      <c r="H4" s="105" t="s">
        <v>0</v>
      </c>
      <c r="I4" s="100"/>
      <c r="J4" s="100" t="s">
        <v>2</v>
      </c>
      <c r="K4" s="100"/>
      <c r="L4" s="100" t="s">
        <v>3</v>
      </c>
      <c r="M4" s="101"/>
      <c r="N4" s="169"/>
      <c r="O4" s="169"/>
      <c r="P4" s="125" t="s">
        <v>8</v>
      </c>
      <c r="R4" s="79">
        <v>2026</v>
      </c>
      <c r="S4" s="78" t="s">
        <v>190</v>
      </c>
    </row>
    <row r="5" spans="1:19" ht="27.6" customHeight="1" thickBot="1">
      <c r="A5" s="122"/>
      <c r="B5" s="4"/>
      <c r="C5" s="5" t="s">
        <v>1</v>
      </c>
      <c r="D5" s="6"/>
      <c r="E5" s="5" t="s">
        <v>1</v>
      </c>
      <c r="F5" s="7">
        <f>B5+D5</f>
        <v>0</v>
      </c>
      <c r="G5" s="8" t="s">
        <v>1</v>
      </c>
      <c r="H5" s="4"/>
      <c r="I5" s="5" t="s">
        <v>1</v>
      </c>
      <c r="J5" s="6"/>
      <c r="K5" s="5" t="s">
        <v>1</v>
      </c>
      <c r="L5" s="7">
        <f>H5+J5</f>
        <v>0</v>
      </c>
      <c r="M5" s="8" t="s">
        <v>1</v>
      </c>
      <c r="N5" s="170"/>
      <c r="O5" s="170"/>
      <c r="P5" s="126"/>
      <c r="R5" s="79">
        <v>2027</v>
      </c>
      <c r="S5" s="78" t="s">
        <v>191</v>
      </c>
    </row>
    <row r="6" spans="1:19" ht="27.6" customHeight="1" thickBot="1">
      <c r="A6" s="120" t="s">
        <v>50</v>
      </c>
      <c r="B6" s="138"/>
      <c r="C6" s="139"/>
      <c r="D6" s="140"/>
      <c r="E6" s="141" t="s">
        <v>22</v>
      </c>
      <c r="F6" s="128"/>
      <c r="G6" s="141" t="s">
        <v>23</v>
      </c>
      <c r="H6" s="128"/>
      <c r="I6" s="127" t="s">
        <v>7</v>
      </c>
      <c r="J6" s="128"/>
      <c r="K6" s="135" t="s">
        <v>28</v>
      </c>
      <c r="L6" s="106"/>
      <c r="M6" s="103"/>
      <c r="N6" s="103"/>
      <c r="O6" s="103"/>
      <c r="P6" s="104"/>
      <c r="R6" s="79">
        <v>2028</v>
      </c>
      <c r="S6" s="78" t="s">
        <v>192</v>
      </c>
    </row>
    <row r="7" spans="1:19" ht="27.6" customHeight="1">
      <c r="A7" s="121"/>
      <c r="B7" s="142" t="s">
        <v>9</v>
      </c>
      <c r="C7" s="143"/>
      <c r="D7" s="144"/>
      <c r="E7" s="112"/>
      <c r="F7" s="113"/>
      <c r="G7" s="145"/>
      <c r="H7" s="146"/>
      <c r="I7" s="129"/>
      <c r="J7" s="130"/>
      <c r="K7" s="136"/>
      <c r="L7" s="107"/>
      <c r="M7" s="100"/>
      <c r="N7" s="100"/>
      <c r="O7" s="100"/>
      <c r="P7" s="101"/>
      <c r="R7" s="79">
        <v>2029</v>
      </c>
      <c r="S7" s="78" t="s">
        <v>193</v>
      </c>
    </row>
    <row r="8" spans="1:19" ht="27.6" customHeight="1">
      <c r="A8" s="121"/>
      <c r="B8" s="105"/>
      <c r="C8" s="100"/>
      <c r="D8" s="101"/>
      <c r="E8" s="114"/>
      <c r="F8" s="115"/>
      <c r="G8" s="147"/>
      <c r="H8" s="148"/>
      <c r="I8" s="149"/>
      <c r="J8" s="150"/>
      <c r="K8" s="136"/>
      <c r="L8" s="107"/>
      <c r="M8" s="100"/>
      <c r="N8" s="100"/>
      <c r="O8" s="100"/>
      <c r="P8" s="101"/>
      <c r="R8" s="79">
        <v>2030</v>
      </c>
      <c r="S8" s="78" t="s">
        <v>194</v>
      </c>
    </row>
    <row r="9" spans="1:19" ht="27.6" customHeight="1">
      <c r="A9" s="121"/>
      <c r="B9" s="105" t="s">
        <v>10</v>
      </c>
      <c r="C9" s="100"/>
      <c r="D9" s="101"/>
      <c r="E9" s="112"/>
      <c r="F9" s="113"/>
      <c r="G9" s="116"/>
      <c r="H9" s="117"/>
      <c r="I9" s="129"/>
      <c r="J9" s="130"/>
      <c r="K9" s="136"/>
      <c r="L9" s="107"/>
      <c r="M9" s="100"/>
      <c r="N9" s="100"/>
      <c r="O9" s="100"/>
      <c r="P9" s="101"/>
      <c r="R9" s="79">
        <v>2031</v>
      </c>
      <c r="S9" s="78" t="s">
        <v>195</v>
      </c>
    </row>
    <row r="10" spans="1:19" ht="27.6" customHeight="1" thickBot="1">
      <c r="A10" s="121"/>
      <c r="B10" s="111"/>
      <c r="C10" s="109"/>
      <c r="D10" s="110"/>
      <c r="E10" s="114"/>
      <c r="F10" s="115"/>
      <c r="G10" s="118"/>
      <c r="H10" s="119"/>
      <c r="I10" s="133"/>
      <c r="J10" s="134"/>
      <c r="K10" s="137"/>
      <c r="L10" s="108"/>
      <c r="M10" s="109"/>
      <c r="N10" s="109"/>
      <c r="O10" s="109"/>
      <c r="P10" s="110"/>
      <c r="R10" s="79">
        <v>2032</v>
      </c>
      <c r="S10" s="78" t="s">
        <v>196</v>
      </c>
    </row>
    <row r="11" spans="1:19" ht="27.6" customHeight="1" thickBot="1">
      <c r="A11" s="121"/>
      <c r="B11" s="141" t="s">
        <v>27</v>
      </c>
      <c r="C11" s="158"/>
      <c r="D11" s="128"/>
      <c r="E11" s="141" t="s">
        <v>12</v>
      </c>
      <c r="F11" s="128"/>
      <c r="G11" s="141" t="s">
        <v>23</v>
      </c>
      <c r="H11" s="128"/>
      <c r="I11" s="127" t="s">
        <v>7</v>
      </c>
      <c r="J11" s="128"/>
      <c r="K11" s="141" t="s">
        <v>51</v>
      </c>
      <c r="L11" s="128"/>
      <c r="M11" s="156" t="s">
        <v>24</v>
      </c>
      <c r="N11" s="157"/>
      <c r="O11" s="127" t="s">
        <v>7</v>
      </c>
      <c r="P11" s="128"/>
      <c r="R11" s="79">
        <v>2033</v>
      </c>
      <c r="S11" s="78" t="s">
        <v>197</v>
      </c>
    </row>
    <row r="12" spans="1:19" ht="27.6" customHeight="1">
      <c r="A12" s="121"/>
      <c r="B12" s="142" t="s">
        <v>13</v>
      </c>
      <c r="C12" s="143"/>
      <c r="D12" s="144"/>
      <c r="E12" s="152"/>
      <c r="F12" s="153"/>
      <c r="G12" s="145"/>
      <c r="H12" s="146"/>
      <c r="I12" s="129"/>
      <c r="J12" s="130"/>
      <c r="K12" s="152"/>
      <c r="L12" s="153"/>
      <c r="M12" s="145"/>
      <c r="N12" s="146"/>
      <c r="O12" s="129"/>
      <c r="P12" s="130"/>
      <c r="R12" s="79">
        <v>2034</v>
      </c>
      <c r="S12" s="78" t="s">
        <v>198</v>
      </c>
    </row>
    <row r="13" spans="1:19" ht="27.6" customHeight="1">
      <c r="A13" s="121"/>
      <c r="B13" s="105"/>
      <c r="C13" s="100"/>
      <c r="D13" s="101"/>
      <c r="E13" s="154"/>
      <c r="F13" s="155"/>
      <c r="G13" s="147"/>
      <c r="H13" s="148"/>
      <c r="I13" s="131"/>
      <c r="J13" s="132"/>
      <c r="K13" s="154"/>
      <c r="L13" s="155"/>
      <c r="M13" s="147"/>
      <c r="N13" s="148"/>
      <c r="O13" s="131"/>
      <c r="P13" s="132"/>
      <c r="R13" s="79">
        <v>2035</v>
      </c>
      <c r="S13" s="78" t="s">
        <v>199</v>
      </c>
    </row>
    <row r="14" spans="1:19" ht="27.6" customHeight="1">
      <c r="A14" s="121"/>
      <c r="B14" s="105" t="s">
        <v>14</v>
      </c>
      <c r="C14" s="100"/>
      <c r="D14" s="101"/>
      <c r="E14" s="154"/>
      <c r="F14" s="155"/>
      <c r="G14" s="145"/>
      <c r="H14" s="146"/>
      <c r="I14" s="129"/>
      <c r="J14" s="130"/>
      <c r="K14" s="154"/>
      <c r="L14" s="155"/>
      <c r="M14" s="145"/>
      <c r="N14" s="146"/>
      <c r="O14" s="129"/>
      <c r="P14" s="130"/>
      <c r="R14" s="79">
        <v>2036</v>
      </c>
      <c r="S14" s="78" t="s">
        <v>200</v>
      </c>
    </row>
    <row r="15" spans="1:19" ht="27.6" customHeight="1">
      <c r="A15" s="121"/>
      <c r="B15" s="105"/>
      <c r="C15" s="100"/>
      <c r="D15" s="101"/>
      <c r="E15" s="154"/>
      <c r="F15" s="155"/>
      <c r="G15" s="147"/>
      <c r="H15" s="148"/>
      <c r="I15" s="131"/>
      <c r="J15" s="132"/>
      <c r="K15" s="154"/>
      <c r="L15" s="155"/>
      <c r="M15" s="147"/>
      <c r="N15" s="148"/>
      <c r="O15" s="131"/>
      <c r="P15" s="132"/>
      <c r="R15" s="79">
        <v>2037</v>
      </c>
      <c r="S15" s="78" t="s">
        <v>201</v>
      </c>
    </row>
    <row r="16" spans="1:19" ht="27.6" customHeight="1">
      <c r="A16" s="121"/>
      <c r="B16" s="105" t="s">
        <v>15</v>
      </c>
      <c r="C16" s="100"/>
      <c r="D16" s="101"/>
      <c r="E16" s="154"/>
      <c r="F16" s="155"/>
      <c r="G16" s="145"/>
      <c r="H16" s="146"/>
      <c r="I16" s="129"/>
      <c r="J16" s="130"/>
      <c r="K16" s="154"/>
      <c r="L16" s="155"/>
      <c r="M16" s="145"/>
      <c r="N16" s="146"/>
      <c r="O16" s="129"/>
      <c r="P16" s="130"/>
      <c r="R16" s="79">
        <v>2038</v>
      </c>
      <c r="S16" s="78" t="s">
        <v>202</v>
      </c>
    </row>
    <row r="17" spans="1:19" ht="27.6" customHeight="1">
      <c r="A17" s="121"/>
      <c r="B17" s="105"/>
      <c r="C17" s="100"/>
      <c r="D17" s="101"/>
      <c r="E17" s="154"/>
      <c r="F17" s="155"/>
      <c r="G17" s="147"/>
      <c r="H17" s="148"/>
      <c r="I17" s="131"/>
      <c r="J17" s="132"/>
      <c r="K17" s="154"/>
      <c r="L17" s="155"/>
      <c r="M17" s="147"/>
      <c r="N17" s="148"/>
      <c r="O17" s="131"/>
      <c r="P17" s="132"/>
      <c r="R17" s="79">
        <v>2039</v>
      </c>
      <c r="S17" s="78" t="s">
        <v>203</v>
      </c>
    </row>
    <row r="18" spans="1:19" ht="27.6" customHeight="1">
      <c r="A18" s="121"/>
      <c r="B18" s="105" t="s">
        <v>16</v>
      </c>
      <c r="C18" s="100"/>
      <c r="D18" s="101"/>
      <c r="E18" s="154"/>
      <c r="F18" s="155"/>
      <c r="G18" s="145"/>
      <c r="H18" s="146"/>
      <c r="I18" s="129"/>
      <c r="J18" s="130"/>
      <c r="K18" s="154"/>
      <c r="L18" s="155"/>
      <c r="M18" s="145"/>
      <c r="N18" s="146"/>
      <c r="O18" s="129"/>
      <c r="P18" s="130"/>
      <c r="R18" s="79">
        <v>2040</v>
      </c>
      <c r="S18" s="78" t="s">
        <v>204</v>
      </c>
    </row>
    <row r="19" spans="1:19" ht="27.6" customHeight="1">
      <c r="A19" s="121"/>
      <c r="B19" s="105"/>
      <c r="C19" s="100"/>
      <c r="D19" s="101"/>
      <c r="E19" s="154"/>
      <c r="F19" s="155"/>
      <c r="G19" s="147"/>
      <c r="H19" s="148"/>
      <c r="I19" s="131"/>
      <c r="J19" s="132"/>
      <c r="K19" s="154"/>
      <c r="L19" s="155"/>
      <c r="M19" s="147"/>
      <c r="N19" s="148"/>
      <c r="O19" s="131"/>
      <c r="P19" s="132"/>
      <c r="R19" s="79">
        <v>2041</v>
      </c>
    </row>
    <row r="20" spans="1:19" ht="27.6" customHeight="1">
      <c r="A20" s="121"/>
      <c r="B20" s="105" t="s">
        <v>17</v>
      </c>
      <c r="C20" s="100"/>
      <c r="D20" s="101"/>
      <c r="E20" s="154"/>
      <c r="F20" s="155"/>
      <c r="G20" s="145"/>
      <c r="H20" s="146"/>
      <c r="I20" s="129"/>
      <c r="J20" s="130"/>
      <c r="K20" s="154"/>
      <c r="L20" s="155"/>
      <c r="M20" s="145"/>
      <c r="N20" s="146"/>
      <c r="O20" s="129"/>
      <c r="P20" s="130"/>
      <c r="R20" s="79">
        <v>2042</v>
      </c>
    </row>
    <row r="21" spans="1:19" ht="27.6" customHeight="1">
      <c r="A21" s="121"/>
      <c r="B21" s="105"/>
      <c r="C21" s="100"/>
      <c r="D21" s="101"/>
      <c r="E21" s="154"/>
      <c r="F21" s="155"/>
      <c r="G21" s="147"/>
      <c r="H21" s="148"/>
      <c r="I21" s="131"/>
      <c r="J21" s="132"/>
      <c r="K21" s="154"/>
      <c r="L21" s="155"/>
      <c r="M21" s="147"/>
      <c r="N21" s="148"/>
      <c r="O21" s="131"/>
      <c r="P21" s="132"/>
      <c r="R21" s="79">
        <v>2043</v>
      </c>
    </row>
    <row r="22" spans="1:19" ht="27.6" customHeight="1">
      <c r="A22" s="121"/>
      <c r="B22" s="105" t="s">
        <v>18</v>
      </c>
      <c r="C22" s="100"/>
      <c r="D22" s="101"/>
      <c r="E22" s="154"/>
      <c r="F22" s="155"/>
      <c r="G22" s="145"/>
      <c r="H22" s="146"/>
      <c r="I22" s="129"/>
      <c r="J22" s="130"/>
      <c r="K22" s="154"/>
      <c r="L22" s="155"/>
      <c r="M22" s="145"/>
      <c r="N22" s="146"/>
      <c r="O22" s="129"/>
      <c r="P22" s="130"/>
      <c r="R22" s="79">
        <v>2044</v>
      </c>
    </row>
    <row r="23" spans="1:19" ht="27.6" customHeight="1">
      <c r="A23" s="121"/>
      <c r="B23" s="105"/>
      <c r="C23" s="100"/>
      <c r="D23" s="101"/>
      <c r="E23" s="154"/>
      <c r="F23" s="155"/>
      <c r="G23" s="147"/>
      <c r="H23" s="148"/>
      <c r="I23" s="131"/>
      <c r="J23" s="132"/>
      <c r="K23" s="154"/>
      <c r="L23" s="155"/>
      <c r="M23" s="147"/>
      <c r="N23" s="148"/>
      <c r="O23" s="131"/>
      <c r="P23" s="132"/>
      <c r="R23" s="79">
        <v>2045</v>
      </c>
    </row>
    <row r="24" spans="1:19" ht="27.6" customHeight="1">
      <c r="A24" s="121"/>
      <c r="B24" s="105" t="s">
        <v>19</v>
      </c>
      <c r="C24" s="100"/>
      <c r="D24" s="101"/>
      <c r="E24" s="154"/>
      <c r="F24" s="155"/>
      <c r="G24" s="147"/>
      <c r="H24" s="148"/>
      <c r="I24" s="129"/>
      <c r="J24" s="130"/>
      <c r="K24" s="154"/>
      <c r="L24" s="155"/>
      <c r="M24" s="147"/>
      <c r="N24" s="148"/>
      <c r="O24" s="129"/>
      <c r="P24" s="130"/>
      <c r="R24" s="79">
        <v>2046</v>
      </c>
    </row>
    <row r="25" spans="1:19" ht="27.6" customHeight="1" thickBot="1">
      <c r="A25" s="122"/>
      <c r="B25" s="111"/>
      <c r="C25" s="109"/>
      <c r="D25" s="110"/>
      <c r="E25" s="161"/>
      <c r="F25" s="162"/>
      <c r="G25" s="163"/>
      <c r="H25" s="164"/>
      <c r="I25" s="159"/>
      <c r="J25" s="160"/>
      <c r="K25" s="161"/>
      <c r="L25" s="162"/>
      <c r="M25" s="163"/>
      <c r="N25" s="164"/>
      <c r="O25" s="159"/>
      <c r="P25" s="160"/>
      <c r="R25" s="79">
        <v>2047</v>
      </c>
    </row>
    <row r="26" spans="1:19" ht="2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R26" s="79">
        <v>2048</v>
      </c>
    </row>
    <row r="27" spans="1:19" ht="21">
      <c r="A27" s="9"/>
      <c r="B27" s="9" t="s">
        <v>62</v>
      </c>
      <c r="C27" s="9"/>
      <c r="D27" s="9"/>
      <c r="E27" s="9"/>
      <c r="F27" s="9"/>
      <c r="G27" s="9"/>
      <c r="H27" s="9"/>
      <c r="I27" s="9"/>
      <c r="J27" s="9"/>
      <c r="K27" s="9" t="s">
        <v>186</v>
      </c>
      <c r="L27" s="9"/>
      <c r="M27" s="9"/>
      <c r="N27" s="9"/>
      <c r="O27" s="9"/>
      <c r="P27" s="9"/>
      <c r="R27" s="79">
        <v>2049</v>
      </c>
    </row>
    <row r="28" spans="1:19" ht="21">
      <c r="A28" s="9"/>
      <c r="B28" s="9" t="s">
        <v>21</v>
      </c>
      <c r="C28" s="9"/>
      <c r="D28" s="9"/>
      <c r="E28" s="9"/>
      <c r="F28" s="9"/>
      <c r="G28" s="9"/>
      <c r="H28" s="9"/>
      <c r="I28" s="9"/>
      <c r="J28" s="9"/>
      <c r="K28" s="9" t="s">
        <v>187</v>
      </c>
      <c r="L28" s="9"/>
      <c r="M28" s="9"/>
      <c r="N28" s="9"/>
      <c r="O28" s="9"/>
      <c r="P28" s="9"/>
      <c r="R28" s="79">
        <v>2050</v>
      </c>
    </row>
    <row r="29" spans="1:19" ht="2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</sheetData>
  <mergeCells count="102">
    <mergeCell ref="B2:C2"/>
    <mergeCell ref="I2:M2"/>
    <mergeCell ref="G2:H2"/>
    <mergeCell ref="N4:O5"/>
    <mergeCell ref="O20:P20"/>
    <mergeCell ref="O21:P21"/>
    <mergeCell ref="O22:P22"/>
    <mergeCell ref="O23:P23"/>
    <mergeCell ref="O24:P24"/>
    <mergeCell ref="I20:J20"/>
    <mergeCell ref="K20:L21"/>
    <mergeCell ref="M20:N21"/>
    <mergeCell ref="I21:J21"/>
    <mergeCell ref="B18:D19"/>
    <mergeCell ref="E18:F19"/>
    <mergeCell ref="G18:H19"/>
    <mergeCell ref="I18:J18"/>
    <mergeCell ref="K18:L19"/>
    <mergeCell ref="M18:N19"/>
    <mergeCell ref="I19:J19"/>
    <mergeCell ref="B20:D21"/>
    <mergeCell ref="B16:D17"/>
    <mergeCell ref="E16:F17"/>
    <mergeCell ref="G16:H17"/>
    <mergeCell ref="O25:P25"/>
    <mergeCell ref="O14:P14"/>
    <mergeCell ref="O15:P15"/>
    <mergeCell ref="O16:P16"/>
    <mergeCell ref="O17:P17"/>
    <mergeCell ref="O18:P18"/>
    <mergeCell ref="O19:P19"/>
    <mergeCell ref="M12:N13"/>
    <mergeCell ref="B24:D25"/>
    <mergeCell ref="E24:F25"/>
    <mergeCell ref="G24:H25"/>
    <mergeCell ref="I24:J24"/>
    <mergeCell ref="K24:L25"/>
    <mergeCell ref="M24:N25"/>
    <mergeCell ref="I25:J25"/>
    <mergeCell ref="B22:D23"/>
    <mergeCell ref="E22:F23"/>
    <mergeCell ref="G22:H23"/>
    <mergeCell ref="I22:J22"/>
    <mergeCell ref="K22:L23"/>
    <mergeCell ref="M22:N23"/>
    <mergeCell ref="I23:J23"/>
    <mergeCell ref="E20:F21"/>
    <mergeCell ref="G20:H21"/>
    <mergeCell ref="I13:J13"/>
    <mergeCell ref="K11:L11"/>
    <mergeCell ref="M11:N11"/>
    <mergeCell ref="K12:L13"/>
    <mergeCell ref="B11:D11"/>
    <mergeCell ref="E11:F11"/>
    <mergeCell ref="G11:H11"/>
    <mergeCell ref="I11:J11"/>
    <mergeCell ref="I16:J16"/>
    <mergeCell ref="K16:L17"/>
    <mergeCell ref="M16:N17"/>
    <mergeCell ref="I17:J17"/>
    <mergeCell ref="B14:D15"/>
    <mergeCell ref="E14:F15"/>
    <mergeCell ref="G14:H15"/>
    <mergeCell ref="I14:J14"/>
    <mergeCell ref="K14:L15"/>
    <mergeCell ref="M14:N15"/>
    <mergeCell ref="I15:J15"/>
    <mergeCell ref="A6:A25"/>
    <mergeCell ref="N3:P3"/>
    <mergeCell ref="P4:P5"/>
    <mergeCell ref="O11:P11"/>
    <mergeCell ref="O12:P12"/>
    <mergeCell ref="O13:P13"/>
    <mergeCell ref="I9:J9"/>
    <mergeCell ref="I10:J10"/>
    <mergeCell ref="K6:K10"/>
    <mergeCell ref="B6:D6"/>
    <mergeCell ref="E6:F6"/>
    <mergeCell ref="G6:H6"/>
    <mergeCell ref="I6:J6"/>
    <mergeCell ref="B7:D8"/>
    <mergeCell ref="E7:F8"/>
    <mergeCell ref="G7:H8"/>
    <mergeCell ref="I7:J7"/>
    <mergeCell ref="I8:J8"/>
    <mergeCell ref="A3:A5"/>
    <mergeCell ref="B12:D13"/>
    <mergeCell ref="E12:F13"/>
    <mergeCell ref="G12:H13"/>
    <mergeCell ref="I12:J12"/>
    <mergeCell ref="B4:C4"/>
    <mergeCell ref="D4:E4"/>
    <mergeCell ref="F4:G4"/>
    <mergeCell ref="B3:G3"/>
    <mergeCell ref="H3:M3"/>
    <mergeCell ref="H4:I4"/>
    <mergeCell ref="J4:K4"/>
    <mergeCell ref="L4:M4"/>
    <mergeCell ref="L6:P10"/>
    <mergeCell ref="B9:D10"/>
    <mergeCell ref="E9:F10"/>
    <mergeCell ref="G9:H10"/>
  </mergeCells>
  <phoneticPr fontId="1"/>
  <dataValidations count="3">
    <dataValidation type="textLength" operator="equal" allowBlank="1" showInputMessage="1" showErrorMessage="1" error="携帯電話番号は下欄へ入力" sqref="I7:J7 I9:J9 I12:J12 I14:J14 I16:J16 I18:J18 I20:J20 I22:J22 I24:J24 O12:P12 O14:P14 O16:P16 O18:P18 O20:P20 O22:P22 O24:P24" xr:uid="{FA2B1FF7-1D3B-4DEA-8A26-55C601417FCD}">
      <formula1>6</formula1>
    </dataValidation>
    <dataValidation type="list" allowBlank="1" showInputMessage="1" sqref="B2:C2" xr:uid="{172BD124-9C35-4F04-B8B3-E1C11BCF30DF}">
      <formula1>$R$3:$R$28</formula1>
    </dataValidation>
    <dataValidation type="list" allowBlank="1" showInputMessage="1" sqref="G2:H2" xr:uid="{78789961-6620-402D-945B-F3FBE7F8F12F}">
      <formula1>$S$3:$S$18</formula1>
    </dataValidation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60" orientation="landscape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DBADD-0B7C-4DEF-850B-0542A196FB3B}">
  <dimension ref="A1:P73"/>
  <sheetViews>
    <sheetView showZeros="0" workbookViewId="0">
      <selection activeCell="P13" sqref="P13"/>
    </sheetView>
  </sheetViews>
  <sheetFormatPr defaultColWidth="8.75" defaultRowHeight="13.5"/>
  <cols>
    <col min="1" max="1" width="4.375" style="14" bestFit="1" customWidth="1"/>
    <col min="2" max="2" width="4.375" style="14" customWidth="1"/>
    <col min="3" max="3" width="5" style="14" bestFit="1" customWidth="1"/>
    <col min="4" max="4" width="17.625" style="14" customWidth="1"/>
    <col min="5" max="5" width="8.75" style="14" customWidth="1"/>
    <col min="6" max="6" width="8.75" style="14"/>
    <col min="7" max="7" width="5" style="14" customWidth="1"/>
    <col min="8" max="8" width="4.375" style="14" customWidth="1"/>
    <col min="9" max="9" width="5.5" style="14" customWidth="1"/>
    <col min="10" max="10" width="17.625" style="14" customWidth="1"/>
    <col min="11" max="11" width="4.75" style="14" customWidth="1"/>
    <col min="12" max="12" width="12.625" style="14" customWidth="1"/>
    <col min="13" max="13" width="5" style="14" customWidth="1"/>
    <col min="14" max="15" width="8.75" style="14"/>
    <col min="16" max="16" width="12.125" style="14" bestFit="1" customWidth="1"/>
    <col min="17" max="17" width="8.75" style="14"/>
    <col min="18" max="18" width="12.125" style="14" bestFit="1" customWidth="1"/>
    <col min="19" max="16384" width="8.75" style="14"/>
  </cols>
  <sheetData>
    <row r="1" spans="1:15" ht="18" customHeight="1" thickBot="1">
      <c r="J1" s="23" t="s">
        <v>48</v>
      </c>
      <c r="K1" s="171" t="e">
        <f>VLOOKUP(防災役員名簿!G2,$O$58:$P$73,2,FALSE)</f>
        <v>#N/A</v>
      </c>
      <c r="L1" s="171"/>
      <c r="M1" s="171"/>
    </row>
    <row r="2" spans="1:15" ht="18" customHeight="1">
      <c r="A2" s="195" t="s">
        <v>29</v>
      </c>
      <c r="B2" s="196" t="s">
        <v>67</v>
      </c>
      <c r="C2" s="196"/>
      <c r="D2" s="196"/>
      <c r="E2" s="196"/>
      <c r="F2" s="198">
        <f>防災役員名簿!G2</f>
        <v>0</v>
      </c>
      <c r="G2" s="198"/>
      <c r="H2" s="198"/>
      <c r="I2" s="190" t="s">
        <v>68</v>
      </c>
      <c r="J2" s="191"/>
      <c r="K2" s="28" t="s">
        <v>63</v>
      </c>
      <c r="L2" s="172">
        <v>43383</v>
      </c>
      <c r="M2" s="173"/>
    </row>
    <row r="3" spans="1:15" ht="18" customHeight="1">
      <c r="A3" s="176"/>
      <c r="B3" s="197"/>
      <c r="C3" s="197"/>
      <c r="D3" s="197"/>
      <c r="E3" s="197"/>
      <c r="F3" s="199"/>
      <c r="G3" s="199"/>
      <c r="H3" s="199"/>
      <c r="I3" s="192"/>
      <c r="J3" s="193"/>
      <c r="K3" s="20" t="s">
        <v>46</v>
      </c>
      <c r="L3" s="174" t="str">
        <f>防災役員名簿!O2&amp;"年"&amp;防災役員名簿!P2</f>
        <v>2026年04月01日</v>
      </c>
      <c r="M3" s="175"/>
    </row>
    <row r="4" spans="1:15" ht="18" customHeight="1">
      <c r="A4" s="176"/>
      <c r="B4" s="15" t="s">
        <v>37</v>
      </c>
      <c r="C4" s="178" t="s">
        <v>38</v>
      </c>
      <c r="D4" s="178"/>
      <c r="E4" s="17" t="s">
        <v>39</v>
      </c>
      <c r="F4" s="178" t="s">
        <v>44</v>
      </c>
      <c r="G4" s="178"/>
      <c r="H4" s="178"/>
      <c r="I4" s="178" t="s">
        <v>45</v>
      </c>
      <c r="J4" s="178"/>
      <c r="K4" s="178"/>
      <c r="L4" s="178" t="s">
        <v>11</v>
      </c>
      <c r="M4" s="185"/>
    </row>
    <row r="5" spans="1:15" ht="18" customHeight="1">
      <c r="A5" s="176"/>
      <c r="B5" s="17" t="s">
        <v>30</v>
      </c>
      <c r="C5" s="186"/>
      <c r="D5" s="186"/>
      <c r="E5" s="17" t="s">
        <v>40</v>
      </c>
      <c r="F5" s="200"/>
      <c r="G5" s="200"/>
      <c r="H5" s="200"/>
      <c r="I5" s="183"/>
      <c r="J5" s="183"/>
      <c r="K5" s="183"/>
      <c r="L5" s="178"/>
      <c r="M5" s="185"/>
    </row>
    <row r="6" spans="1:15" ht="18" customHeight="1">
      <c r="A6" s="176"/>
      <c r="B6" s="17" t="s">
        <v>31</v>
      </c>
      <c r="C6" s="186"/>
      <c r="D6" s="186"/>
      <c r="E6" s="17" t="s">
        <v>41</v>
      </c>
      <c r="F6" s="200"/>
      <c r="G6" s="200"/>
      <c r="H6" s="200"/>
      <c r="I6" s="183"/>
      <c r="J6" s="183"/>
      <c r="K6" s="183"/>
      <c r="L6" s="178"/>
      <c r="M6" s="185"/>
    </row>
    <row r="7" spans="1:15" ht="18" customHeight="1">
      <c r="A7" s="176"/>
      <c r="B7" s="17" t="s">
        <v>32</v>
      </c>
      <c r="C7" s="187">
        <f>防災役員名簿!E7</f>
        <v>0</v>
      </c>
      <c r="D7" s="187"/>
      <c r="E7" s="17" t="s">
        <v>42</v>
      </c>
      <c r="F7" s="201">
        <f>防災役員名簿!I7</f>
        <v>0</v>
      </c>
      <c r="G7" s="201"/>
      <c r="H7" s="201"/>
      <c r="I7" s="184">
        <f>防災役員名簿!I8</f>
        <v>0</v>
      </c>
      <c r="J7" s="184"/>
      <c r="K7" s="184"/>
      <c r="L7" s="178"/>
      <c r="M7" s="185"/>
    </row>
    <row r="8" spans="1:15" ht="18" customHeight="1">
      <c r="A8" s="176"/>
      <c r="B8" s="17" t="s">
        <v>33</v>
      </c>
      <c r="C8" s="187">
        <f>防災役員名簿!E9</f>
        <v>0</v>
      </c>
      <c r="D8" s="187"/>
      <c r="E8" s="17" t="s">
        <v>43</v>
      </c>
      <c r="F8" s="201">
        <f>防災役員名簿!I9</f>
        <v>0</v>
      </c>
      <c r="G8" s="201"/>
      <c r="H8" s="201"/>
      <c r="I8" s="184">
        <f>防災役員名簿!I10</f>
        <v>0</v>
      </c>
      <c r="J8" s="184"/>
      <c r="K8" s="184"/>
      <c r="L8" s="178"/>
      <c r="M8" s="185"/>
    </row>
    <row r="9" spans="1:15" ht="18" customHeight="1">
      <c r="A9" s="18"/>
      <c r="D9" s="83" t="s">
        <v>49</v>
      </c>
      <c r="J9" s="83" t="s">
        <v>49</v>
      </c>
      <c r="M9" s="19"/>
    </row>
    <row r="10" spans="1:15" ht="18" customHeight="1">
      <c r="A10" s="194" t="s">
        <v>183</v>
      </c>
      <c r="B10" s="15" t="s">
        <v>34</v>
      </c>
      <c r="C10" s="15" t="s">
        <v>35</v>
      </c>
      <c r="D10" s="15" t="s">
        <v>6</v>
      </c>
      <c r="E10" s="188" t="s">
        <v>7</v>
      </c>
      <c r="F10" s="189"/>
      <c r="G10" s="21" t="s">
        <v>36</v>
      </c>
      <c r="H10" s="15" t="s">
        <v>34</v>
      </c>
      <c r="I10" s="15" t="s">
        <v>35</v>
      </c>
      <c r="J10" s="15" t="s">
        <v>6</v>
      </c>
      <c r="K10" s="178" t="s">
        <v>7</v>
      </c>
      <c r="L10" s="178"/>
      <c r="M10" s="22" t="s">
        <v>36</v>
      </c>
      <c r="O10" s="15" t="s">
        <v>65</v>
      </c>
    </row>
    <row r="11" spans="1:15" ht="18" customHeight="1">
      <c r="A11" s="194"/>
      <c r="B11" s="15">
        <v>1</v>
      </c>
      <c r="C11" s="15"/>
      <c r="D11" s="47"/>
      <c r="E11" s="179"/>
      <c r="F11" s="180"/>
      <c r="G11" s="15"/>
      <c r="H11" s="15">
        <v>7</v>
      </c>
      <c r="I11" s="15"/>
      <c r="J11" s="47"/>
      <c r="K11" s="179"/>
      <c r="L11" s="180"/>
      <c r="M11" s="16"/>
      <c r="O11" s="15" t="s">
        <v>64</v>
      </c>
    </row>
    <row r="12" spans="1:15" ht="18" customHeight="1">
      <c r="A12" s="194"/>
      <c r="B12" s="15">
        <v>2</v>
      </c>
      <c r="C12" s="15"/>
      <c r="D12" s="47"/>
      <c r="E12" s="179"/>
      <c r="F12" s="180"/>
      <c r="G12" s="15"/>
      <c r="H12" s="15">
        <v>8</v>
      </c>
      <c r="I12" s="15"/>
      <c r="J12" s="47"/>
      <c r="K12" s="179"/>
      <c r="L12" s="180"/>
      <c r="M12" s="16"/>
      <c r="O12" s="17"/>
    </row>
    <row r="13" spans="1:15" ht="18" customHeight="1">
      <c r="A13" s="194"/>
      <c r="B13" s="15">
        <v>3</v>
      </c>
      <c r="C13" s="15"/>
      <c r="D13" s="47"/>
      <c r="E13" s="179"/>
      <c r="F13" s="180"/>
      <c r="G13" s="15"/>
      <c r="H13" s="15">
        <v>9</v>
      </c>
      <c r="I13" s="15"/>
      <c r="J13" s="47"/>
      <c r="K13" s="179"/>
      <c r="L13" s="180"/>
      <c r="M13" s="16"/>
    </row>
    <row r="14" spans="1:15" ht="18" customHeight="1">
      <c r="A14" s="194"/>
      <c r="B14" s="15">
        <v>4</v>
      </c>
      <c r="C14" s="15"/>
      <c r="D14" s="47"/>
      <c r="E14" s="179"/>
      <c r="F14" s="180"/>
      <c r="G14" s="15"/>
      <c r="H14" s="15">
        <v>10</v>
      </c>
      <c r="I14" s="15"/>
      <c r="J14" s="47"/>
      <c r="K14" s="179"/>
      <c r="L14" s="180"/>
      <c r="M14" s="16"/>
    </row>
    <row r="15" spans="1:15" ht="18" customHeight="1">
      <c r="A15" s="194"/>
      <c r="B15" s="15">
        <v>5</v>
      </c>
      <c r="C15" s="15"/>
      <c r="D15" s="47"/>
      <c r="E15" s="179"/>
      <c r="F15" s="180"/>
      <c r="G15" s="15"/>
      <c r="H15" s="15">
        <v>11</v>
      </c>
      <c r="I15" s="15"/>
      <c r="J15" s="47"/>
      <c r="K15" s="179"/>
      <c r="L15" s="180"/>
      <c r="M15" s="16"/>
    </row>
    <row r="16" spans="1:15" ht="18" customHeight="1">
      <c r="A16" s="194"/>
      <c r="B16" s="15">
        <v>6</v>
      </c>
      <c r="C16" s="15"/>
      <c r="D16" s="47"/>
      <c r="E16" s="179"/>
      <c r="F16" s="180"/>
      <c r="G16" s="15"/>
      <c r="H16" s="15">
        <v>12</v>
      </c>
      <c r="I16" s="15"/>
      <c r="J16" s="47"/>
      <c r="K16" s="179"/>
      <c r="L16" s="180"/>
      <c r="M16" s="16"/>
    </row>
    <row r="17" spans="1:13" ht="18" customHeight="1">
      <c r="A17" s="194" t="s">
        <v>183</v>
      </c>
      <c r="B17" s="15" t="s">
        <v>34</v>
      </c>
      <c r="C17" s="15" t="s">
        <v>35</v>
      </c>
      <c r="D17" s="15" t="s">
        <v>6</v>
      </c>
      <c r="E17" s="188" t="s">
        <v>7</v>
      </c>
      <c r="F17" s="189"/>
      <c r="G17" s="21" t="s">
        <v>36</v>
      </c>
      <c r="H17" s="15" t="s">
        <v>34</v>
      </c>
      <c r="I17" s="15" t="s">
        <v>35</v>
      </c>
      <c r="J17" s="15" t="s">
        <v>6</v>
      </c>
      <c r="K17" s="178" t="s">
        <v>7</v>
      </c>
      <c r="L17" s="178"/>
      <c r="M17" s="22" t="s">
        <v>36</v>
      </c>
    </row>
    <row r="18" spans="1:13" ht="18" customHeight="1">
      <c r="A18" s="194"/>
      <c r="B18" s="15">
        <v>1</v>
      </c>
      <c r="C18" s="15"/>
      <c r="D18" s="47"/>
      <c r="E18" s="179"/>
      <c r="F18" s="180"/>
      <c r="G18" s="15"/>
      <c r="H18" s="15">
        <v>7</v>
      </c>
      <c r="I18" s="15"/>
      <c r="J18" s="47"/>
      <c r="K18" s="179"/>
      <c r="L18" s="180"/>
      <c r="M18" s="16"/>
    </row>
    <row r="19" spans="1:13" ht="18" customHeight="1">
      <c r="A19" s="194"/>
      <c r="B19" s="15">
        <v>2</v>
      </c>
      <c r="C19" s="15"/>
      <c r="D19" s="47"/>
      <c r="E19" s="179"/>
      <c r="F19" s="180"/>
      <c r="G19" s="15"/>
      <c r="H19" s="15">
        <v>8</v>
      </c>
      <c r="I19" s="15"/>
      <c r="J19" s="47"/>
      <c r="K19" s="179"/>
      <c r="L19" s="180"/>
      <c r="M19" s="16"/>
    </row>
    <row r="20" spans="1:13" ht="18" customHeight="1">
      <c r="A20" s="194"/>
      <c r="B20" s="15">
        <v>3</v>
      </c>
      <c r="C20" s="15"/>
      <c r="D20" s="47"/>
      <c r="E20" s="179"/>
      <c r="F20" s="180"/>
      <c r="G20" s="15"/>
      <c r="H20" s="15">
        <v>9</v>
      </c>
      <c r="I20" s="15"/>
      <c r="J20" s="47"/>
      <c r="K20" s="179"/>
      <c r="L20" s="180"/>
      <c r="M20" s="16"/>
    </row>
    <row r="21" spans="1:13" ht="18" customHeight="1">
      <c r="A21" s="194"/>
      <c r="B21" s="15">
        <v>4</v>
      </c>
      <c r="C21" s="15"/>
      <c r="D21" s="47"/>
      <c r="E21" s="179"/>
      <c r="F21" s="180"/>
      <c r="G21" s="15"/>
      <c r="H21" s="15">
        <v>10</v>
      </c>
      <c r="I21" s="15"/>
      <c r="J21" s="47"/>
      <c r="K21" s="179"/>
      <c r="L21" s="180"/>
      <c r="M21" s="16"/>
    </row>
    <row r="22" spans="1:13" ht="18" customHeight="1">
      <c r="A22" s="194"/>
      <c r="B22" s="15">
        <v>5</v>
      </c>
      <c r="C22" s="15"/>
      <c r="D22" s="47"/>
      <c r="E22" s="179"/>
      <c r="F22" s="180"/>
      <c r="G22" s="15"/>
      <c r="H22" s="15">
        <v>11</v>
      </c>
      <c r="I22" s="15"/>
      <c r="J22" s="47"/>
      <c r="K22" s="179"/>
      <c r="L22" s="180"/>
      <c r="M22" s="16"/>
    </row>
    <row r="23" spans="1:13" ht="18" customHeight="1">
      <c r="A23" s="194"/>
      <c r="B23" s="15">
        <v>6</v>
      </c>
      <c r="C23" s="15"/>
      <c r="D23" s="47"/>
      <c r="E23" s="179"/>
      <c r="F23" s="180"/>
      <c r="G23" s="15"/>
      <c r="H23" s="15">
        <v>12</v>
      </c>
      <c r="I23" s="15"/>
      <c r="J23" s="47"/>
      <c r="K23" s="179"/>
      <c r="L23" s="180"/>
      <c r="M23" s="16"/>
    </row>
    <row r="24" spans="1:13" ht="18" customHeight="1">
      <c r="A24" s="194" t="s">
        <v>183</v>
      </c>
      <c r="B24" s="15" t="s">
        <v>34</v>
      </c>
      <c r="C24" s="15" t="s">
        <v>35</v>
      </c>
      <c r="D24" s="15" t="s">
        <v>6</v>
      </c>
      <c r="E24" s="188" t="s">
        <v>7</v>
      </c>
      <c r="F24" s="189"/>
      <c r="G24" s="21" t="s">
        <v>36</v>
      </c>
      <c r="H24" s="15" t="s">
        <v>34</v>
      </c>
      <c r="I24" s="15" t="s">
        <v>35</v>
      </c>
      <c r="J24" s="15" t="s">
        <v>6</v>
      </c>
      <c r="K24" s="178" t="s">
        <v>7</v>
      </c>
      <c r="L24" s="178"/>
      <c r="M24" s="22" t="s">
        <v>36</v>
      </c>
    </row>
    <row r="25" spans="1:13" ht="18" customHeight="1">
      <c r="A25" s="194"/>
      <c r="B25" s="15">
        <v>1</v>
      </c>
      <c r="C25" s="15"/>
      <c r="D25" s="47"/>
      <c r="E25" s="179"/>
      <c r="F25" s="180"/>
      <c r="G25" s="15"/>
      <c r="H25" s="15">
        <v>7</v>
      </c>
      <c r="I25" s="15"/>
      <c r="J25" s="47"/>
      <c r="K25" s="179"/>
      <c r="L25" s="180"/>
      <c r="M25" s="16"/>
    </row>
    <row r="26" spans="1:13" ht="18" customHeight="1">
      <c r="A26" s="194"/>
      <c r="B26" s="15">
        <v>2</v>
      </c>
      <c r="C26" s="15"/>
      <c r="D26" s="47"/>
      <c r="E26" s="179"/>
      <c r="F26" s="180"/>
      <c r="G26" s="15"/>
      <c r="H26" s="15">
        <v>8</v>
      </c>
      <c r="I26" s="15"/>
      <c r="J26" s="47"/>
      <c r="K26" s="179"/>
      <c r="L26" s="180"/>
      <c r="M26" s="16"/>
    </row>
    <row r="27" spans="1:13" ht="18" customHeight="1">
      <c r="A27" s="194"/>
      <c r="B27" s="15">
        <v>3</v>
      </c>
      <c r="C27" s="15"/>
      <c r="D27" s="47"/>
      <c r="E27" s="179"/>
      <c r="F27" s="180"/>
      <c r="G27" s="15"/>
      <c r="H27" s="15">
        <v>9</v>
      </c>
      <c r="I27" s="15"/>
      <c r="J27" s="47"/>
      <c r="K27" s="179"/>
      <c r="L27" s="180"/>
      <c r="M27" s="16"/>
    </row>
    <row r="28" spans="1:13" ht="18" customHeight="1">
      <c r="A28" s="194"/>
      <c r="B28" s="15">
        <v>4</v>
      </c>
      <c r="C28" s="15"/>
      <c r="D28" s="47"/>
      <c r="E28" s="179"/>
      <c r="F28" s="180"/>
      <c r="G28" s="15"/>
      <c r="H28" s="15">
        <v>10</v>
      </c>
      <c r="I28" s="15"/>
      <c r="J28" s="47"/>
      <c r="K28" s="179"/>
      <c r="L28" s="180"/>
      <c r="M28" s="16"/>
    </row>
    <row r="29" spans="1:13" ht="18" customHeight="1">
      <c r="A29" s="194"/>
      <c r="B29" s="15">
        <v>5</v>
      </c>
      <c r="C29" s="15"/>
      <c r="D29" s="47"/>
      <c r="E29" s="179"/>
      <c r="F29" s="180"/>
      <c r="G29" s="15"/>
      <c r="H29" s="15">
        <v>11</v>
      </c>
      <c r="I29" s="15"/>
      <c r="J29" s="47"/>
      <c r="K29" s="179"/>
      <c r="L29" s="180"/>
      <c r="M29" s="16"/>
    </row>
    <row r="30" spans="1:13" ht="18" customHeight="1">
      <c r="A30" s="194"/>
      <c r="B30" s="15">
        <v>6</v>
      </c>
      <c r="C30" s="15"/>
      <c r="D30" s="47"/>
      <c r="E30" s="179"/>
      <c r="F30" s="180"/>
      <c r="G30" s="15"/>
      <c r="H30" s="15">
        <v>12</v>
      </c>
      <c r="I30" s="15"/>
      <c r="J30" s="47"/>
      <c r="K30" s="179"/>
      <c r="L30" s="180"/>
      <c r="M30" s="16"/>
    </row>
    <row r="31" spans="1:13" ht="18" customHeight="1">
      <c r="A31" s="194" t="s">
        <v>183</v>
      </c>
      <c r="B31" s="15" t="s">
        <v>34</v>
      </c>
      <c r="C31" s="15" t="s">
        <v>35</v>
      </c>
      <c r="D31" s="15" t="s">
        <v>6</v>
      </c>
      <c r="E31" s="188" t="s">
        <v>7</v>
      </c>
      <c r="F31" s="189"/>
      <c r="G31" s="21" t="s">
        <v>36</v>
      </c>
      <c r="H31" s="15" t="s">
        <v>34</v>
      </c>
      <c r="I31" s="15" t="s">
        <v>35</v>
      </c>
      <c r="J31" s="15" t="s">
        <v>6</v>
      </c>
      <c r="K31" s="178" t="s">
        <v>7</v>
      </c>
      <c r="L31" s="178"/>
      <c r="M31" s="22" t="s">
        <v>36</v>
      </c>
    </row>
    <row r="32" spans="1:13" ht="18" customHeight="1">
      <c r="A32" s="194"/>
      <c r="B32" s="15">
        <v>1</v>
      </c>
      <c r="C32" s="15"/>
      <c r="D32" s="47"/>
      <c r="E32" s="179"/>
      <c r="F32" s="180"/>
      <c r="G32" s="15"/>
      <c r="H32" s="15">
        <v>7</v>
      </c>
      <c r="I32" s="15"/>
      <c r="J32" s="47"/>
      <c r="K32" s="179"/>
      <c r="L32" s="180"/>
      <c r="M32" s="16"/>
    </row>
    <row r="33" spans="1:13" ht="18" customHeight="1">
      <c r="A33" s="194"/>
      <c r="B33" s="15">
        <v>2</v>
      </c>
      <c r="C33" s="15"/>
      <c r="D33" s="47"/>
      <c r="E33" s="179"/>
      <c r="F33" s="180"/>
      <c r="G33" s="15"/>
      <c r="H33" s="15">
        <v>8</v>
      </c>
      <c r="I33" s="15"/>
      <c r="J33" s="47"/>
      <c r="K33" s="179"/>
      <c r="L33" s="180"/>
      <c r="M33" s="16"/>
    </row>
    <row r="34" spans="1:13" ht="18" customHeight="1">
      <c r="A34" s="194"/>
      <c r="B34" s="15">
        <v>3</v>
      </c>
      <c r="C34" s="15"/>
      <c r="D34" s="47"/>
      <c r="E34" s="179"/>
      <c r="F34" s="180"/>
      <c r="G34" s="15"/>
      <c r="H34" s="15">
        <v>9</v>
      </c>
      <c r="I34" s="15"/>
      <c r="J34" s="47"/>
      <c r="K34" s="179"/>
      <c r="L34" s="180"/>
      <c r="M34" s="16"/>
    </row>
    <row r="35" spans="1:13" ht="18" customHeight="1">
      <c r="A35" s="194"/>
      <c r="B35" s="15">
        <v>4</v>
      </c>
      <c r="C35" s="15"/>
      <c r="D35" s="47"/>
      <c r="E35" s="179"/>
      <c r="F35" s="180"/>
      <c r="G35" s="15"/>
      <c r="H35" s="15">
        <v>10</v>
      </c>
      <c r="I35" s="15"/>
      <c r="J35" s="47"/>
      <c r="K35" s="179"/>
      <c r="L35" s="180"/>
      <c r="M35" s="16"/>
    </row>
    <row r="36" spans="1:13" ht="18" customHeight="1">
      <c r="A36" s="194"/>
      <c r="B36" s="15">
        <v>5</v>
      </c>
      <c r="C36" s="15"/>
      <c r="D36" s="47"/>
      <c r="E36" s="179"/>
      <c r="F36" s="180"/>
      <c r="G36" s="15"/>
      <c r="H36" s="15">
        <v>11</v>
      </c>
      <c r="I36" s="15"/>
      <c r="J36" s="47"/>
      <c r="K36" s="179"/>
      <c r="L36" s="180"/>
      <c r="M36" s="16"/>
    </row>
    <row r="37" spans="1:13" ht="18" customHeight="1">
      <c r="A37" s="194"/>
      <c r="B37" s="15">
        <v>6</v>
      </c>
      <c r="C37" s="15"/>
      <c r="D37" s="47"/>
      <c r="E37" s="179"/>
      <c r="F37" s="180"/>
      <c r="G37" s="15"/>
      <c r="H37" s="15">
        <v>12</v>
      </c>
      <c r="I37" s="15"/>
      <c r="J37" s="47"/>
      <c r="K37" s="179"/>
      <c r="L37" s="180"/>
      <c r="M37" s="16"/>
    </row>
    <row r="38" spans="1:13" ht="18" customHeight="1">
      <c r="A38" s="194" t="s">
        <v>183</v>
      </c>
      <c r="B38" s="15" t="s">
        <v>34</v>
      </c>
      <c r="C38" s="15" t="s">
        <v>35</v>
      </c>
      <c r="D38" s="15" t="s">
        <v>6</v>
      </c>
      <c r="E38" s="188" t="s">
        <v>7</v>
      </c>
      <c r="F38" s="189"/>
      <c r="G38" s="21" t="s">
        <v>36</v>
      </c>
      <c r="H38" s="15" t="s">
        <v>34</v>
      </c>
      <c r="I38" s="15" t="s">
        <v>35</v>
      </c>
      <c r="J38" s="15" t="s">
        <v>6</v>
      </c>
      <c r="K38" s="178" t="s">
        <v>7</v>
      </c>
      <c r="L38" s="178"/>
      <c r="M38" s="22" t="s">
        <v>36</v>
      </c>
    </row>
    <row r="39" spans="1:13" ht="18" customHeight="1">
      <c r="A39" s="194"/>
      <c r="B39" s="15">
        <v>1</v>
      </c>
      <c r="C39" s="15"/>
      <c r="D39" s="47"/>
      <c r="E39" s="179"/>
      <c r="F39" s="180"/>
      <c r="G39" s="15"/>
      <c r="H39" s="15">
        <v>7</v>
      </c>
      <c r="I39" s="15"/>
      <c r="J39" s="47"/>
      <c r="K39" s="179"/>
      <c r="L39" s="180"/>
      <c r="M39" s="16"/>
    </row>
    <row r="40" spans="1:13" ht="18" customHeight="1">
      <c r="A40" s="194"/>
      <c r="B40" s="15">
        <v>2</v>
      </c>
      <c r="C40" s="15"/>
      <c r="D40" s="47"/>
      <c r="E40" s="179"/>
      <c r="F40" s="180"/>
      <c r="G40" s="15"/>
      <c r="H40" s="15">
        <v>8</v>
      </c>
      <c r="I40" s="15"/>
      <c r="J40" s="47"/>
      <c r="K40" s="179"/>
      <c r="L40" s="180"/>
      <c r="M40" s="16"/>
    </row>
    <row r="41" spans="1:13" ht="18" customHeight="1">
      <c r="A41" s="194"/>
      <c r="B41" s="15">
        <v>3</v>
      </c>
      <c r="C41" s="15"/>
      <c r="D41" s="47"/>
      <c r="E41" s="179"/>
      <c r="F41" s="180"/>
      <c r="G41" s="15"/>
      <c r="H41" s="15">
        <v>9</v>
      </c>
      <c r="I41" s="15"/>
      <c r="J41" s="47"/>
      <c r="K41" s="179"/>
      <c r="L41" s="180"/>
      <c r="M41" s="16"/>
    </row>
    <row r="42" spans="1:13" ht="18" customHeight="1">
      <c r="A42" s="194"/>
      <c r="B42" s="15">
        <v>4</v>
      </c>
      <c r="C42" s="15"/>
      <c r="D42" s="47"/>
      <c r="E42" s="179"/>
      <c r="F42" s="180"/>
      <c r="G42" s="15"/>
      <c r="H42" s="15">
        <v>10</v>
      </c>
      <c r="I42" s="15"/>
      <c r="J42" s="47"/>
      <c r="K42" s="179"/>
      <c r="L42" s="180"/>
      <c r="M42" s="16"/>
    </row>
    <row r="43" spans="1:13" ht="18" customHeight="1">
      <c r="A43" s="194"/>
      <c r="B43" s="15">
        <v>5</v>
      </c>
      <c r="C43" s="15"/>
      <c r="D43" s="47"/>
      <c r="E43" s="179"/>
      <c r="F43" s="180"/>
      <c r="G43" s="15"/>
      <c r="H43" s="15">
        <v>11</v>
      </c>
      <c r="I43" s="15"/>
      <c r="J43" s="47"/>
      <c r="K43" s="179"/>
      <c r="L43" s="180"/>
      <c r="M43" s="16"/>
    </row>
    <row r="44" spans="1:13" ht="18" customHeight="1">
      <c r="A44" s="194"/>
      <c r="B44" s="15">
        <v>6</v>
      </c>
      <c r="C44" s="15"/>
      <c r="D44" s="47"/>
      <c r="E44" s="179"/>
      <c r="F44" s="180"/>
      <c r="G44" s="15"/>
      <c r="H44" s="15">
        <v>12</v>
      </c>
      <c r="I44" s="15"/>
      <c r="J44" s="47"/>
      <c r="K44" s="179"/>
      <c r="L44" s="180"/>
      <c r="M44" s="16"/>
    </row>
    <row r="45" spans="1:13" ht="18" customHeight="1">
      <c r="A45" s="194" t="s">
        <v>183</v>
      </c>
      <c r="B45" s="15" t="s">
        <v>34</v>
      </c>
      <c r="C45" s="15" t="s">
        <v>35</v>
      </c>
      <c r="D45" s="15" t="s">
        <v>6</v>
      </c>
      <c r="E45" s="188" t="s">
        <v>7</v>
      </c>
      <c r="F45" s="189"/>
      <c r="G45" s="21" t="s">
        <v>36</v>
      </c>
      <c r="H45" s="15" t="s">
        <v>34</v>
      </c>
      <c r="I45" s="15" t="s">
        <v>35</v>
      </c>
      <c r="J45" s="15" t="s">
        <v>6</v>
      </c>
      <c r="K45" s="178" t="s">
        <v>7</v>
      </c>
      <c r="L45" s="178"/>
      <c r="M45" s="22" t="s">
        <v>36</v>
      </c>
    </row>
    <row r="46" spans="1:13" ht="18" customHeight="1">
      <c r="A46" s="194"/>
      <c r="B46" s="15">
        <v>1</v>
      </c>
      <c r="C46" s="15"/>
      <c r="D46" s="47"/>
      <c r="E46" s="179"/>
      <c r="F46" s="180"/>
      <c r="G46" s="15"/>
      <c r="H46" s="15">
        <v>7</v>
      </c>
      <c r="I46" s="15"/>
      <c r="J46" s="47"/>
      <c r="K46" s="179"/>
      <c r="L46" s="180"/>
      <c r="M46" s="16"/>
    </row>
    <row r="47" spans="1:13" ht="18" customHeight="1">
      <c r="A47" s="194"/>
      <c r="B47" s="15">
        <v>2</v>
      </c>
      <c r="C47" s="15"/>
      <c r="D47" s="47"/>
      <c r="E47" s="179"/>
      <c r="F47" s="180"/>
      <c r="G47" s="15"/>
      <c r="H47" s="15">
        <v>8</v>
      </c>
      <c r="I47" s="15"/>
      <c r="J47" s="47"/>
      <c r="K47" s="179"/>
      <c r="L47" s="180"/>
      <c r="M47" s="16"/>
    </row>
    <row r="48" spans="1:13" ht="18" customHeight="1">
      <c r="A48" s="194"/>
      <c r="B48" s="15">
        <v>3</v>
      </c>
      <c r="C48" s="15"/>
      <c r="D48" s="47"/>
      <c r="E48" s="179"/>
      <c r="F48" s="180"/>
      <c r="G48" s="15"/>
      <c r="H48" s="15">
        <v>9</v>
      </c>
      <c r="I48" s="15"/>
      <c r="J48" s="47"/>
      <c r="K48" s="179"/>
      <c r="L48" s="180"/>
      <c r="M48" s="16"/>
    </row>
    <row r="49" spans="1:16" ht="18" customHeight="1">
      <c r="A49" s="194"/>
      <c r="B49" s="15">
        <v>4</v>
      </c>
      <c r="C49" s="15"/>
      <c r="D49" s="47"/>
      <c r="E49" s="179"/>
      <c r="F49" s="180"/>
      <c r="G49" s="15"/>
      <c r="H49" s="15">
        <v>10</v>
      </c>
      <c r="I49" s="15"/>
      <c r="J49" s="47"/>
      <c r="K49" s="179"/>
      <c r="L49" s="180"/>
      <c r="M49" s="16"/>
    </row>
    <row r="50" spans="1:16" ht="18" customHeight="1">
      <c r="A50" s="194"/>
      <c r="B50" s="15">
        <v>5</v>
      </c>
      <c r="C50" s="15"/>
      <c r="D50" s="47"/>
      <c r="E50" s="179"/>
      <c r="F50" s="180"/>
      <c r="G50" s="15"/>
      <c r="H50" s="15">
        <v>11</v>
      </c>
      <c r="I50" s="15"/>
      <c r="J50" s="47"/>
      <c r="K50" s="179"/>
      <c r="L50" s="180"/>
      <c r="M50" s="16"/>
    </row>
    <row r="51" spans="1:16" ht="18" customHeight="1">
      <c r="A51" s="194"/>
      <c r="B51" s="15">
        <v>6</v>
      </c>
      <c r="C51" s="15"/>
      <c r="D51" s="47"/>
      <c r="E51" s="179"/>
      <c r="F51" s="180"/>
      <c r="G51" s="15"/>
      <c r="H51" s="15">
        <v>12</v>
      </c>
      <c r="I51" s="15"/>
      <c r="J51" s="47"/>
      <c r="K51" s="179"/>
      <c r="L51" s="180"/>
      <c r="M51" s="16"/>
    </row>
    <row r="52" spans="1:16" ht="18" customHeight="1">
      <c r="A52" s="176" t="s">
        <v>47</v>
      </c>
      <c r="B52" s="15" t="s">
        <v>34</v>
      </c>
      <c r="C52" s="17"/>
      <c r="D52" s="15" t="s">
        <v>6</v>
      </c>
      <c r="E52" s="178" t="s">
        <v>7</v>
      </c>
      <c r="F52" s="178"/>
      <c r="G52" s="21" t="s">
        <v>36</v>
      </c>
      <c r="H52" s="15" t="s">
        <v>34</v>
      </c>
      <c r="I52" s="15"/>
      <c r="J52" s="15" t="s">
        <v>6</v>
      </c>
      <c r="K52" s="178" t="s">
        <v>7</v>
      </c>
      <c r="L52" s="178"/>
      <c r="M52" s="22" t="s">
        <v>36</v>
      </c>
    </row>
    <row r="53" spans="1:16" ht="18" customHeight="1">
      <c r="A53" s="176"/>
      <c r="B53" s="15">
        <v>1</v>
      </c>
      <c r="C53" s="17"/>
      <c r="D53" s="47"/>
      <c r="E53" s="179"/>
      <c r="F53" s="180"/>
      <c r="G53" s="17"/>
      <c r="H53" s="17">
        <v>3</v>
      </c>
      <c r="I53" s="17"/>
      <c r="J53" s="47"/>
      <c r="K53" s="179"/>
      <c r="L53" s="180"/>
      <c r="M53" s="24"/>
    </row>
    <row r="54" spans="1:16" ht="18" customHeight="1" thickBot="1">
      <c r="A54" s="177"/>
      <c r="B54" s="25">
        <v>2</v>
      </c>
      <c r="C54" s="26"/>
      <c r="D54" s="48"/>
      <c r="E54" s="181"/>
      <c r="F54" s="182"/>
      <c r="G54" s="26"/>
      <c r="H54" s="26">
        <v>4</v>
      </c>
      <c r="I54" s="26"/>
      <c r="J54" s="48"/>
      <c r="K54" s="181"/>
      <c r="L54" s="182"/>
      <c r="M54" s="27"/>
    </row>
    <row r="57" spans="1:16" ht="18.75">
      <c r="O57" s="45" t="s">
        <v>110</v>
      </c>
      <c r="P57" s="45" t="s">
        <v>48</v>
      </c>
    </row>
    <row r="58" spans="1:16" ht="18.75">
      <c r="O58" s="44" t="s">
        <v>111</v>
      </c>
      <c r="P58" s="44" t="s">
        <v>112</v>
      </c>
    </row>
    <row r="59" spans="1:16" ht="18.75">
      <c r="O59" s="44" t="s">
        <v>113</v>
      </c>
      <c r="P59" s="44" t="s">
        <v>114</v>
      </c>
    </row>
    <row r="60" spans="1:16" ht="18.75">
      <c r="O60" s="44" t="s">
        <v>115</v>
      </c>
      <c r="P60" s="44" t="s">
        <v>116</v>
      </c>
    </row>
    <row r="61" spans="1:16" ht="18.75">
      <c r="O61" s="44" t="s">
        <v>117</v>
      </c>
      <c r="P61" s="44" t="s">
        <v>118</v>
      </c>
    </row>
    <row r="62" spans="1:16" ht="18.75">
      <c r="O62" s="44" t="s">
        <v>119</v>
      </c>
      <c r="P62" s="44" t="s">
        <v>120</v>
      </c>
    </row>
    <row r="63" spans="1:16" ht="18.75">
      <c r="O63" s="44" t="s">
        <v>121</v>
      </c>
      <c r="P63" s="44" t="s">
        <v>122</v>
      </c>
    </row>
    <row r="64" spans="1:16" ht="18.75">
      <c r="O64" s="44" t="s">
        <v>123</v>
      </c>
      <c r="P64" s="44" t="s">
        <v>124</v>
      </c>
    </row>
    <row r="65" spans="15:16" ht="18.75">
      <c r="O65" s="44" t="s">
        <v>125</v>
      </c>
      <c r="P65" s="44" t="s">
        <v>126</v>
      </c>
    </row>
    <row r="66" spans="15:16" ht="18.75">
      <c r="O66" s="44" t="s">
        <v>127</v>
      </c>
      <c r="P66" s="44" t="s">
        <v>128</v>
      </c>
    </row>
    <row r="67" spans="15:16" ht="18.75">
      <c r="O67" s="44" t="s">
        <v>129</v>
      </c>
      <c r="P67" s="44" t="s">
        <v>130</v>
      </c>
    </row>
    <row r="68" spans="15:16" ht="18.75">
      <c r="O68" s="44" t="s">
        <v>131</v>
      </c>
      <c r="P68" s="44" t="s">
        <v>132</v>
      </c>
    </row>
    <row r="69" spans="15:16" ht="18.75">
      <c r="O69" s="44" t="s">
        <v>133</v>
      </c>
      <c r="P69" s="44" t="s">
        <v>134</v>
      </c>
    </row>
    <row r="70" spans="15:16" ht="18.75">
      <c r="O70" s="44" t="s">
        <v>135</v>
      </c>
      <c r="P70" s="44" t="s">
        <v>136</v>
      </c>
    </row>
    <row r="71" spans="15:16" ht="18.75">
      <c r="O71" s="44" t="s">
        <v>137</v>
      </c>
      <c r="P71" s="44" t="s">
        <v>138</v>
      </c>
    </row>
    <row r="72" spans="15:16" ht="18.75">
      <c r="O72" s="44" t="s">
        <v>139</v>
      </c>
      <c r="P72" s="44" t="s">
        <v>140</v>
      </c>
    </row>
    <row r="73" spans="15:16" ht="18.75">
      <c r="O73" s="44" t="s">
        <v>141</v>
      </c>
      <c r="P73" s="44" t="s">
        <v>142</v>
      </c>
    </row>
  </sheetData>
  <mergeCells count="125">
    <mergeCell ref="A45:A51"/>
    <mergeCell ref="C4:D4"/>
    <mergeCell ref="E13:F13"/>
    <mergeCell ref="E17:F17"/>
    <mergeCell ref="E34:F34"/>
    <mergeCell ref="A2:A3"/>
    <mergeCell ref="A10:A16"/>
    <mergeCell ref="A17:A23"/>
    <mergeCell ref="A24:A30"/>
    <mergeCell ref="A31:A37"/>
    <mergeCell ref="A38:A44"/>
    <mergeCell ref="A4:A8"/>
    <mergeCell ref="E35:F35"/>
    <mergeCell ref="E24:F24"/>
    <mergeCell ref="E27:F27"/>
    <mergeCell ref="E28:F28"/>
    <mergeCell ref="E29:F29"/>
    <mergeCell ref="E30:F30"/>
    <mergeCell ref="B2:E3"/>
    <mergeCell ref="F2:H3"/>
    <mergeCell ref="F5:H5"/>
    <mergeCell ref="F6:H6"/>
    <mergeCell ref="F7:H7"/>
    <mergeCell ref="F8:H8"/>
    <mergeCell ref="E49:F49"/>
    <mergeCell ref="E50:F50"/>
    <mergeCell ref="E51:F51"/>
    <mergeCell ref="C7:D7"/>
    <mergeCell ref="K10:L10"/>
    <mergeCell ref="E15:F15"/>
    <mergeCell ref="E14:F14"/>
    <mergeCell ref="E11:F11"/>
    <mergeCell ref="E12:F12"/>
    <mergeCell ref="E47:F47"/>
    <mergeCell ref="E19:F19"/>
    <mergeCell ref="K27:L27"/>
    <mergeCell ref="E44:F44"/>
    <mergeCell ref="E45:F45"/>
    <mergeCell ref="E46:F46"/>
    <mergeCell ref="E36:F36"/>
    <mergeCell ref="E37:F37"/>
    <mergeCell ref="E38:F38"/>
    <mergeCell ref="E39:F39"/>
    <mergeCell ref="E40:F40"/>
    <mergeCell ref="E41:F41"/>
    <mergeCell ref="E16:F16"/>
    <mergeCell ref="K50:L50"/>
    <mergeCell ref="K31:L31"/>
    <mergeCell ref="K15:L15"/>
    <mergeCell ref="K28:L28"/>
    <mergeCell ref="K29:L29"/>
    <mergeCell ref="K32:L32"/>
    <mergeCell ref="E25:F25"/>
    <mergeCell ref="F4:H4"/>
    <mergeCell ref="K30:L30"/>
    <mergeCell ref="E48:F48"/>
    <mergeCell ref="I2:J3"/>
    <mergeCell ref="K14:L14"/>
    <mergeCell ref="K12:L12"/>
    <mergeCell ref="K13:L13"/>
    <mergeCell ref="K19:L19"/>
    <mergeCell ref="K24:L24"/>
    <mergeCell ref="K25:L25"/>
    <mergeCell ref="K26:L26"/>
    <mergeCell ref="K16:L16"/>
    <mergeCell ref="K17:L17"/>
    <mergeCell ref="K18:L18"/>
    <mergeCell ref="K22:L22"/>
    <mergeCell ref="K23:L23"/>
    <mergeCell ref="K20:L20"/>
    <mergeCell ref="K11:L11"/>
    <mergeCell ref="K21:L21"/>
    <mergeCell ref="C5:D5"/>
    <mergeCell ref="C6:D6"/>
    <mergeCell ref="C8:D8"/>
    <mergeCell ref="E42:F42"/>
    <mergeCell ref="E43:F43"/>
    <mergeCell ref="E31:F31"/>
    <mergeCell ref="E32:F32"/>
    <mergeCell ref="E33:F33"/>
    <mergeCell ref="E18:F18"/>
    <mergeCell ref="E20:F20"/>
    <mergeCell ref="E21:F21"/>
    <mergeCell ref="E22:F22"/>
    <mergeCell ref="E10:F10"/>
    <mergeCell ref="E26:F26"/>
    <mergeCell ref="E23:F23"/>
    <mergeCell ref="K49:L49"/>
    <mergeCell ref="K51:L51"/>
    <mergeCell ref="K39:L39"/>
    <mergeCell ref="K40:L40"/>
    <mergeCell ref="K41:L41"/>
    <mergeCell ref="K42:L42"/>
    <mergeCell ref="K43:L43"/>
    <mergeCell ref="K44:L44"/>
    <mergeCell ref="K33:L33"/>
    <mergeCell ref="K34:L34"/>
    <mergeCell ref="K35:L35"/>
    <mergeCell ref="K36:L36"/>
    <mergeCell ref="K37:L37"/>
    <mergeCell ref="K38:L38"/>
    <mergeCell ref="K1:M1"/>
    <mergeCell ref="L2:M2"/>
    <mergeCell ref="L3:M3"/>
    <mergeCell ref="A52:A54"/>
    <mergeCell ref="E52:F52"/>
    <mergeCell ref="K52:L52"/>
    <mergeCell ref="E53:F53"/>
    <mergeCell ref="E54:F54"/>
    <mergeCell ref="K53:L53"/>
    <mergeCell ref="K54:L54"/>
    <mergeCell ref="I4:K4"/>
    <mergeCell ref="I5:K5"/>
    <mergeCell ref="I6:K6"/>
    <mergeCell ref="I7:K7"/>
    <mergeCell ref="I8:K8"/>
    <mergeCell ref="L5:M5"/>
    <mergeCell ref="L4:M4"/>
    <mergeCell ref="L6:M6"/>
    <mergeCell ref="L7:M7"/>
    <mergeCell ref="L8:M8"/>
    <mergeCell ref="K45:L45"/>
    <mergeCell ref="K46:L46"/>
    <mergeCell ref="K47:L47"/>
    <mergeCell ref="K48:L48"/>
  </mergeCells>
  <phoneticPr fontId="1"/>
  <dataValidations count="2">
    <dataValidation type="list" allowBlank="1" showInputMessage="1" showErrorMessage="1" sqref="I11:I16 C18:C23 I18:I23 C11:C16 I32:I37 I25:I30 I39:I44 I46:I51 C25:C30 C32:C37 C39:C44 C46:C51" xr:uid="{5F6FF9B5-B104-4AA8-B4BD-ECCE1429A5FC}">
      <formula1>$O$11:$O$12</formula1>
    </dataValidation>
    <dataValidation type="textLength" allowBlank="1" showInputMessage="1" showErrorMessage="1" error="携帯電話番号は右欄へ入力" sqref="F5:H5" xr:uid="{01B83B24-AE84-4F8C-8389-929CBAAA32AA}">
      <formula1>6</formula1>
      <formula2>6</formula2>
    </dataValidation>
  </dataValidations>
  <printOptions horizontalCentered="1" verticalCentered="1"/>
  <pageMargins left="0.31496062992125984" right="0.31496062992125984" top="0.74803149606299213" bottom="0.74803149606299213" header="0.31496062992125984" footer="0.31496062992125984"/>
  <pageSetup paperSize="9" scale="72" orientation="portrait" horizontalDpi="4294967293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0C7DF-A24B-447C-81C0-A67B95B91E12}">
  <dimension ref="A1:N54"/>
  <sheetViews>
    <sheetView workbookViewId="0">
      <selection activeCell="M50" sqref="M50"/>
    </sheetView>
  </sheetViews>
  <sheetFormatPr defaultColWidth="8.75" defaultRowHeight="13.5"/>
  <cols>
    <col min="1" max="1" width="5" style="1" customWidth="1"/>
    <col min="2" max="2" width="12.5" style="1" customWidth="1"/>
    <col min="3" max="3" width="22.75" style="1" customWidth="1"/>
    <col min="4" max="4" width="11.125" style="1" customWidth="1"/>
    <col min="5" max="6" width="3.125" style="1" customWidth="1"/>
    <col min="7" max="7" width="5" style="1" customWidth="1"/>
    <col min="8" max="8" width="12.5" style="1" customWidth="1"/>
    <col min="9" max="9" width="22.75" style="1" customWidth="1"/>
    <col min="10" max="10" width="11.125" style="1" customWidth="1"/>
    <col min="11" max="12" width="8.75" style="1"/>
    <col min="13" max="14" width="10.5" style="1" customWidth="1"/>
    <col min="15" max="16384" width="8.75" style="1"/>
  </cols>
  <sheetData>
    <row r="1" spans="1:14" ht="18" customHeight="1">
      <c r="A1" s="208">
        <f>DATEVALUE(防災役員名簿!B2&amp;"年1月1日")</f>
        <v>46023</v>
      </c>
      <c r="B1" s="208"/>
      <c r="C1" s="206" t="s">
        <v>108</v>
      </c>
      <c r="D1" s="206"/>
      <c r="E1" s="210" t="s">
        <v>107</v>
      </c>
      <c r="F1" s="29"/>
      <c r="G1" s="204">
        <f>防災役員名簿!G2</f>
        <v>0</v>
      </c>
      <c r="H1" s="204"/>
      <c r="I1" s="202" t="s">
        <v>69</v>
      </c>
      <c r="J1" s="29"/>
    </row>
    <row r="2" spans="1:14" ht="18" customHeight="1" thickBot="1">
      <c r="A2" s="209"/>
      <c r="B2" s="209"/>
      <c r="C2" s="207"/>
      <c r="D2" s="207"/>
      <c r="E2" s="210"/>
      <c r="F2" s="29"/>
      <c r="G2" s="205"/>
      <c r="H2" s="205"/>
      <c r="I2" s="203"/>
    </row>
    <row r="3" spans="1:14" ht="18" customHeight="1" thickBot="1">
      <c r="A3" s="10" t="s">
        <v>52</v>
      </c>
      <c r="B3" s="10" t="s">
        <v>53</v>
      </c>
      <c r="C3" s="10" t="s">
        <v>54</v>
      </c>
      <c r="D3" s="13" t="s">
        <v>55</v>
      </c>
      <c r="G3" s="10" t="s">
        <v>52</v>
      </c>
      <c r="H3" s="10" t="s">
        <v>53</v>
      </c>
      <c r="I3" s="10" t="s">
        <v>54</v>
      </c>
      <c r="J3" s="10" t="s">
        <v>55</v>
      </c>
      <c r="L3" s="73" t="s">
        <v>52</v>
      </c>
      <c r="M3" s="92" t="s">
        <v>212</v>
      </c>
      <c r="N3" s="91" t="s">
        <v>223</v>
      </c>
    </row>
    <row r="4" spans="1:14" ht="18" customHeight="1">
      <c r="A4" s="94"/>
      <c r="B4" s="96"/>
      <c r="C4" s="11"/>
      <c r="D4" s="98"/>
      <c r="G4" s="94"/>
      <c r="H4" s="96"/>
      <c r="I4" s="11"/>
      <c r="J4" s="98"/>
      <c r="L4" s="93">
        <v>1</v>
      </c>
      <c r="M4" s="92" t="s">
        <v>214</v>
      </c>
      <c r="N4" s="73" t="s">
        <v>224</v>
      </c>
    </row>
    <row r="5" spans="1:14" ht="18" customHeight="1">
      <c r="A5" s="94"/>
      <c r="B5" s="96"/>
      <c r="C5" s="11"/>
      <c r="D5" s="98"/>
      <c r="G5" s="94"/>
      <c r="H5" s="96"/>
      <c r="I5" s="11"/>
      <c r="J5" s="98"/>
      <c r="L5" s="93">
        <v>2</v>
      </c>
      <c r="M5" s="92" t="s">
        <v>215</v>
      </c>
      <c r="N5" s="73" t="s">
        <v>225</v>
      </c>
    </row>
    <row r="6" spans="1:14" ht="18" customHeight="1">
      <c r="A6" s="94"/>
      <c r="B6" s="96"/>
      <c r="C6" s="11"/>
      <c r="D6" s="98"/>
      <c r="G6" s="94"/>
      <c r="H6" s="96"/>
      <c r="I6" s="11"/>
      <c r="J6" s="98"/>
      <c r="L6" s="93">
        <v>3</v>
      </c>
      <c r="M6" s="92" t="s">
        <v>218</v>
      </c>
      <c r="N6" s="73" t="s">
        <v>226</v>
      </c>
    </row>
    <row r="7" spans="1:14" ht="18" customHeight="1">
      <c r="A7" s="94"/>
      <c r="B7" s="96"/>
      <c r="C7" s="11"/>
      <c r="D7" s="98"/>
      <c r="G7" s="94"/>
      <c r="H7" s="96"/>
      <c r="I7" s="11"/>
      <c r="J7" s="98"/>
      <c r="L7" s="93">
        <v>4</v>
      </c>
      <c r="M7" s="92" t="s">
        <v>216</v>
      </c>
      <c r="N7" s="73" t="s">
        <v>227</v>
      </c>
    </row>
    <row r="8" spans="1:14" ht="18" customHeight="1">
      <c r="A8" s="94"/>
      <c r="B8" s="96"/>
      <c r="C8" s="11"/>
      <c r="D8" s="98"/>
      <c r="G8" s="94"/>
      <c r="H8" s="96"/>
      <c r="I8" s="11"/>
      <c r="J8" s="98"/>
      <c r="L8" s="93">
        <v>5</v>
      </c>
      <c r="M8" s="92" t="s">
        <v>217</v>
      </c>
      <c r="N8" s="73" t="s">
        <v>230</v>
      </c>
    </row>
    <row r="9" spans="1:14" ht="18" customHeight="1">
      <c r="A9" s="94"/>
      <c r="B9" s="96"/>
      <c r="C9" s="11"/>
      <c r="D9" s="98"/>
      <c r="G9" s="94"/>
      <c r="H9" s="96"/>
      <c r="I9" s="11"/>
      <c r="J9" s="98"/>
      <c r="L9" s="93">
        <v>6</v>
      </c>
      <c r="M9" s="92" t="s">
        <v>219</v>
      </c>
      <c r="N9" s="73" t="s">
        <v>228</v>
      </c>
    </row>
    <row r="10" spans="1:14" ht="18" customHeight="1">
      <c r="A10" s="94"/>
      <c r="B10" s="96"/>
      <c r="C10" s="11"/>
      <c r="D10" s="98"/>
      <c r="G10" s="94"/>
      <c r="H10" s="96"/>
      <c r="I10" s="11"/>
      <c r="J10" s="98"/>
      <c r="L10" s="93">
        <v>7</v>
      </c>
      <c r="M10" s="92" t="s">
        <v>220</v>
      </c>
    </row>
    <row r="11" spans="1:14" ht="18" customHeight="1">
      <c r="A11" s="94"/>
      <c r="B11" s="96"/>
      <c r="C11" s="11"/>
      <c r="D11" s="98"/>
      <c r="G11" s="94"/>
      <c r="H11" s="96"/>
      <c r="I11" s="11"/>
      <c r="J11" s="98"/>
      <c r="L11" s="93">
        <v>8</v>
      </c>
      <c r="M11" s="92" t="s">
        <v>229</v>
      </c>
    </row>
    <row r="12" spans="1:14" ht="18" customHeight="1">
      <c r="A12" s="94"/>
      <c r="B12" s="96"/>
      <c r="C12" s="11"/>
      <c r="D12" s="98"/>
      <c r="G12" s="94"/>
      <c r="H12" s="96"/>
      <c r="I12" s="11"/>
      <c r="J12" s="98"/>
      <c r="L12" s="93">
        <v>9</v>
      </c>
      <c r="M12" s="92" t="s">
        <v>221</v>
      </c>
    </row>
    <row r="13" spans="1:14" ht="18" customHeight="1">
      <c r="A13" s="94"/>
      <c r="B13" s="96"/>
      <c r="C13" s="11"/>
      <c r="D13" s="98"/>
      <c r="G13" s="94"/>
      <c r="H13" s="96"/>
      <c r="I13" s="11"/>
      <c r="J13" s="98"/>
      <c r="L13" s="93">
        <v>10</v>
      </c>
      <c r="M13" s="92" t="s">
        <v>222</v>
      </c>
    </row>
    <row r="14" spans="1:14" ht="18" customHeight="1">
      <c r="A14" s="94"/>
      <c r="B14" s="96"/>
      <c r="C14" s="11"/>
      <c r="D14" s="98"/>
      <c r="G14" s="94"/>
      <c r="H14" s="96"/>
      <c r="I14" s="11"/>
      <c r="J14" s="98"/>
      <c r="L14" s="93">
        <v>11</v>
      </c>
      <c r="M14" s="92"/>
    </row>
    <row r="15" spans="1:14" ht="18" customHeight="1">
      <c r="A15" s="94"/>
      <c r="B15" s="96"/>
      <c r="C15" s="11"/>
      <c r="D15" s="98"/>
      <c r="G15" s="94"/>
      <c r="H15" s="96"/>
      <c r="I15" s="11"/>
      <c r="J15" s="98"/>
      <c r="L15" s="93">
        <v>12</v>
      </c>
    </row>
    <row r="16" spans="1:14" ht="18" customHeight="1">
      <c r="A16" s="94"/>
      <c r="B16" s="96"/>
      <c r="C16" s="11"/>
      <c r="D16" s="98"/>
      <c r="G16" s="94"/>
      <c r="H16" s="96"/>
      <c r="I16" s="11"/>
      <c r="J16" s="98"/>
    </row>
    <row r="17" spans="1:10" ht="18" customHeight="1">
      <c r="A17" s="94"/>
      <c r="B17" s="96"/>
      <c r="C17" s="11"/>
      <c r="D17" s="98"/>
      <c r="G17" s="94"/>
      <c r="H17" s="96"/>
      <c r="I17" s="11"/>
      <c r="J17" s="98"/>
    </row>
    <row r="18" spans="1:10" ht="18" customHeight="1" thickBot="1">
      <c r="A18" s="94"/>
      <c r="B18" s="96"/>
      <c r="C18" s="11"/>
      <c r="D18" s="98"/>
      <c r="G18" s="95"/>
      <c r="H18" s="97"/>
      <c r="I18" s="12"/>
      <c r="J18" s="97"/>
    </row>
    <row r="19" spans="1:10" ht="18" customHeight="1">
      <c r="A19" s="94"/>
      <c r="B19" s="96"/>
      <c r="C19" s="11"/>
      <c r="D19" s="98"/>
      <c r="G19" s="1" t="s">
        <v>213</v>
      </c>
    </row>
    <row r="20" spans="1:10" ht="18" customHeight="1">
      <c r="A20" s="94"/>
      <c r="B20" s="96"/>
      <c r="C20" s="11"/>
      <c r="D20" s="98"/>
    </row>
    <row r="21" spans="1:10" ht="18" customHeight="1" thickBot="1">
      <c r="A21" s="94"/>
      <c r="B21" s="96"/>
      <c r="C21" s="11"/>
      <c r="D21" s="98"/>
      <c r="G21" s="1" t="s">
        <v>57</v>
      </c>
    </row>
    <row r="22" spans="1:10" ht="18" customHeight="1" thickBot="1">
      <c r="A22" s="94"/>
      <c r="B22" s="96"/>
      <c r="C22" s="11"/>
      <c r="D22" s="98"/>
      <c r="H22" s="10" t="s">
        <v>53</v>
      </c>
      <c r="I22" s="10" t="s">
        <v>54</v>
      </c>
      <c r="J22" s="10" t="s">
        <v>56</v>
      </c>
    </row>
    <row r="23" spans="1:10" ht="18" customHeight="1">
      <c r="A23" s="94"/>
      <c r="B23" s="96"/>
      <c r="C23" s="11"/>
      <c r="D23" s="98"/>
      <c r="H23" s="96"/>
      <c r="I23" s="11"/>
      <c r="J23" s="96"/>
    </row>
    <row r="24" spans="1:10" ht="18" customHeight="1">
      <c r="A24" s="94"/>
      <c r="B24" s="96"/>
      <c r="C24" s="11"/>
      <c r="D24" s="98"/>
      <c r="H24" s="96"/>
      <c r="I24" s="11"/>
      <c r="J24" s="96"/>
    </row>
    <row r="25" spans="1:10" ht="18" customHeight="1" thickBot="1">
      <c r="A25" s="94"/>
      <c r="B25" s="96"/>
      <c r="C25" s="11"/>
      <c r="D25" s="98"/>
      <c r="H25" s="97"/>
      <c r="I25" s="12"/>
      <c r="J25" s="97"/>
    </row>
    <row r="26" spans="1:10" ht="18" customHeight="1">
      <c r="A26" s="94"/>
      <c r="B26" s="96"/>
      <c r="C26" s="11"/>
      <c r="D26" s="98"/>
    </row>
    <row r="27" spans="1:10" ht="18" customHeight="1">
      <c r="A27" s="94"/>
      <c r="B27" s="96"/>
      <c r="C27" s="11"/>
      <c r="D27" s="98"/>
    </row>
    <row r="28" spans="1:10" ht="18" customHeight="1" thickBot="1">
      <c r="A28" s="94"/>
      <c r="B28" s="96"/>
      <c r="C28" s="11"/>
      <c r="D28" s="98"/>
      <c r="G28" s="1" t="s">
        <v>58</v>
      </c>
    </row>
    <row r="29" spans="1:10" ht="18" customHeight="1" thickBot="1">
      <c r="A29" s="94"/>
      <c r="B29" s="96"/>
      <c r="C29" s="11"/>
      <c r="D29" s="98"/>
      <c r="H29" s="10" t="s">
        <v>53</v>
      </c>
      <c r="I29" s="10" t="s">
        <v>54</v>
      </c>
      <c r="J29" s="13" t="s">
        <v>55</v>
      </c>
    </row>
    <row r="30" spans="1:10" ht="18" customHeight="1">
      <c r="A30" s="94"/>
      <c r="B30" s="96"/>
      <c r="C30" s="11"/>
      <c r="D30" s="98"/>
      <c r="H30" s="96"/>
      <c r="I30" s="11"/>
      <c r="J30" s="98"/>
    </row>
    <row r="31" spans="1:10" ht="18" customHeight="1">
      <c r="A31" s="94"/>
      <c r="B31" s="96"/>
      <c r="C31" s="11"/>
      <c r="D31" s="98"/>
      <c r="H31" s="96"/>
      <c r="I31" s="11"/>
      <c r="J31" s="98"/>
    </row>
    <row r="32" spans="1:10" ht="18" customHeight="1">
      <c r="A32" s="94"/>
      <c r="B32" s="96"/>
      <c r="C32" s="11"/>
      <c r="D32" s="98"/>
      <c r="H32" s="96"/>
      <c r="I32" s="11"/>
      <c r="J32" s="98"/>
    </row>
    <row r="33" spans="1:10" ht="18" customHeight="1">
      <c r="A33" s="94"/>
      <c r="B33" s="96"/>
      <c r="C33" s="11"/>
      <c r="D33" s="98"/>
      <c r="H33" s="96"/>
      <c r="I33" s="11"/>
      <c r="J33" s="98"/>
    </row>
    <row r="34" spans="1:10" ht="18" customHeight="1">
      <c r="A34" s="94"/>
      <c r="B34" s="96"/>
      <c r="C34" s="11"/>
      <c r="D34" s="98"/>
      <c r="H34" s="96"/>
      <c r="I34" s="11"/>
      <c r="J34" s="98"/>
    </row>
    <row r="35" spans="1:10" ht="18" customHeight="1">
      <c r="A35" s="94"/>
      <c r="B35" s="96"/>
      <c r="C35" s="11"/>
      <c r="D35" s="98"/>
      <c r="H35" s="96"/>
      <c r="I35" s="11"/>
      <c r="J35" s="98"/>
    </row>
    <row r="36" spans="1:10" ht="18" customHeight="1">
      <c r="A36" s="94"/>
      <c r="B36" s="96"/>
      <c r="C36" s="11"/>
      <c r="D36" s="98"/>
      <c r="H36" s="96"/>
      <c r="I36" s="11"/>
      <c r="J36" s="98"/>
    </row>
    <row r="37" spans="1:10" ht="18" customHeight="1">
      <c r="A37" s="94"/>
      <c r="B37" s="96"/>
      <c r="C37" s="11"/>
      <c r="D37" s="98"/>
      <c r="H37" s="96"/>
      <c r="I37" s="11"/>
      <c r="J37" s="98"/>
    </row>
    <row r="38" spans="1:10" ht="18" customHeight="1">
      <c r="A38" s="94"/>
      <c r="B38" s="96"/>
      <c r="C38" s="11"/>
      <c r="D38" s="98"/>
      <c r="H38" s="96"/>
      <c r="I38" s="11"/>
      <c r="J38" s="98"/>
    </row>
    <row r="39" spans="1:10" ht="18" customHeight="1">
      <c r="A39" s="94"/>
      <c r="B39" s="96"/>
      <c r="C39" s="11"/>
      <c r="D39" s="98"/>
      <c r="H39" s="96"/>
      <c r="I39" s="11"/>
      <c r="J39" s="98"/>
    </row>
    <row r="40" spans="1:10" ht="18" customHeight="1">
      <c r="A40" s="94"/>
      <c r="B40" s="96"/>
      <c r="C40" s="11"/>
      <c r="D40" s="98"/>
      <c r="H40" s="96"/>
      <c r="I40" s="11"/>
      <c r="J40" s="98"/>
    </row>
    <row r="41" spans="1:10" ht="18" customHeight="1" thickBot="1">
      <c r="A41" s="94"/>
      <c r="B41" s="96"/>
      <c r="C41" s="11"/>
      <c r="D41" s="98"/>
      <c r="H41" s="97"/>
      <c r="I41" s="12"/>
      <c r="J41" s="97"/>
    </row>
    <row r="42" spans="1:10" ht="18" customHeight="1">
      <c r="A42" s="94"/>
      <c r="B42" s="96"/>
      <c r="C42" s="11"/>
      <c r="D42" s="98"/>
    </row>
    <row r="43" spans="1:10" ht="18" customHeight="1">
      <c r="A43" s="94"/>
      <c r="B43" s="96"/>
      <c r="C43" s="11"/>
      <c r="D43" s="98"/>
    </row>
    <row r="44" spans="1:10" ht="18" customHeight="1" thickBot="1">
      <c r="A44" s="94"/>
      <c r="B44" s="96"/>
      <c r="C44" s="11"/>
      <c r="D44" s="98"/>
      <c r="G44" s="1" t="s">
        <v>59</v>
      </c>
    </row>
    <row r="45" spans="1:10" ht="18" customHeight="1" thickBot="1">
      <c r="A45" s="94"/>
      <c r="B45" s="96"/>
      <c r="C45" s="11"/>
      <c r="D45" s="98"/>
      <c r="H45" s="10" t="s">
        <v>53</v>
      </c>
      <c r="I45" s="10" t="s">
        <v>54</v>
      </c>
      <c r="J45" s="10" t="s">
        <v>55</v>
      </c>
    </row>
    <row r="46" spans="1:10" ht="18" customHeight="1">
      <c r="A46" s="94"/>
      <c r="B46" s="96"/>
      <c r="C46" s="11"/>
      <c r="D46" s="98"/>
      <c r="H46" s="96"/>
      <c r="I46" s="11"/>
      <c r="J46" s="98"/>
    </row>
    <row r="47" spans="1:10" ht="18" customHeight="1">
      <c r="A47" s="94"/>
      <c r="B47" s="96"/>
      <c r="C47" s="11"/>
      <c r="D47" s="98"/>
      <c r="H47" s="96"/>
      <c r="I47" s="11"/>
      <c r="J47" s="98"/>
    </row>
    <row r="48" spans="1:10" ht="18" customHeight="1">
      <c r="A48" s="94"/>
      <c r="B48" s="96"/>
      <c r="C48" s="11"/>
      <c r="D48" s="98"/>
      <c r="H48" s="96"/>
      <c r="I48" s="11"/>
      <c r="J48" s="98"/>
    </row>
    <row r="49" spans="1:10" ht="18" customHeight="1">
      <c r="A49" s="94"/>
      <c r="B49" s="96"/>
      <c r="C49" s="11"/>
      <c r="D49" s="98"/>
      <c r="H49" s="96"/>
      <c r="I49" s="11"/>
      <c r="J49" s="98"/>
    </row>
    <row r="50" spans="1:10" ht="18" customHeight="1">
      <c r="A50" s="94"/>
      <c r="B50" s="96"/>
      <c r="C50" s="11"/>
      <c r="D50" s="98"/>
      <c r="H50" s="96"/>
      <c r="I50" s="11"/>
      <c r="J50" s="98"/>
    </row>
    <row r="51" spans="1:10" ht="18" customHeight="1">
      <c r="A51" s="94"/>
      <c r="B51" s="96"/>
      <c r="C51" s="11"/>
      <c r="D51" s="98"/>
      <c r="H51" s="96"/>
      <c r="I51" s="11"/>
      <c r="J51" s="98"/>
    </row>
    <row r="52" spans="1:10" ht="18" customHeight="1" thickBot="1">
      <c r="A52" s="94"/>
      <c r="B52" s="96"/>
      <c r="C52" s="11"/>
      <c r="D52" s="98"/>
      <c r="H52" s="97"/>
      <c r="I52" s="12"/>
      <c r="J52" s="97"/>
    </row>
    <row r="53" spans="1:10" ht="18" customHeight="1" thickBot="1">
      <c r="A53" s="95"/>
      <c r="B53" s="97"/>
      <c r="C53" s="12"/>
      <c r="D53" s="97"/>
      <c r="H53" s="1" t="s">
        <v>60</v>
      </c>
    </row>
    <row r="54" spans="1:10" ht="18" customHeight="1">
      <c r="H54" s="1" t="s">
        <v>61</v>
      </c>
    </row>
  </sheetData>
  <mergeCells count="5">
    <mergeCell ref="I1:I2"/>
    <mergeCell ref="G1:H2"/>
    <mergeCell ref="C1:D2"/>
    <mergeCell ref="A1:B2"/>
    <mergeCell ref="E1:E2"/>
  </mergeCells>
  <phoneticPr fontId="1"/>
  <dataValidations count="4">
    <dataValidation type="list" allowBlank="1" showInputMessage="1" sqref="J46:J52 D4:D53 J4:J18 J30:J41" xr:uid="{16F121ED-50C3-45F0-BE0D-3BE6C7498F89}">
      <formula1>$N$4:$N$9</formula1>
    </dataValidation>
    <dataValidation type="list" allowBlank="1" showInputMessage="1" showErrorMessage="1" sqref="A53" xr:uid="{743FF23F-7A0E-4309-8A9B-D7AC1EEA0BEA}">
      <formula1>$L$4:$L$15</formula1>
    </dataValidation>
    <dataValidation type="list" allowBlank="1" showInputMessage="1" sqref="H46:H52 B4:B53 H4:H18 H23:H25 H30:H41" xr:uid="{9CA5C840-2809-4C79-8027-39D12DD41168}">
      <formula1>$M$4:$M$14</formula1>
    </dataValidation>
    <dataValidation type="list" allowBlank="1" showInputMessage="1" sqref="A4:A52 G4:G18" xr:uid="{8886E3FC-26B3-4120-A305-9A14AF44B5CC}">
      <formula1>$L$4:$L$15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orientation="portrait" horizontalDpi="4294967293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FFD88-1A2D-4321-A216-D9B4266F6A1B}">
  <dimension ref="A1:U43"/>
  <sheetViews>
    <sheetView showZeros="0" zoomScaleNormal="100" workbookViewId="0">
      <selection activeCell="I1" sqref="I1:K2"/>
    </sheetView>
  </sheetViews>
  <sheetFormatPr defaultRowHeight="18.75"/>
  <cols>
    <col min="1" max="2" width="10.125" customWidth="1"/>
    <col min="3" max="3" width="5.75" customWidth="1"/>
    <col min="7" max="8" width="9.75" customWidth="1"/>
    <col min="9" max="9" width="6" customWidth="1"/>
    <col min="10" max="10" width="13.375" customWidth="1"/>
    <col min="11" max="12" width="7.25" customWidth="1"/>
    <col min="13" max="13" width="9.25" bestFit="1" customWidth="1"/>
    <col min="14" max="14" width="9" bestFit="1" customWidth="1"/>
  </cols>
  <sheetData>
    <row r="1" spans="1:21">
      <c r="A1" s="252">
        <f>防災役員名簿!B2</f>
        <v>2026</v>
      </c>
      <c r="B1" s="252"/>
      <c r="C1" s="253">
        <f>DATEVALUE(防災役員名簿!B2&amp;"年1月1日")</f>
        <v>46023</v>
      </c>
      <c r="D1" s="253"/>
      <c r="E1" s="254" t="s">
        <v>109</v>
      </c>
      <c r="F1" s="254"/>
      <c r="G1" s="254"/>
      <c r="H1" s="254"/>
      <c r="I1" s="213" t="s">
        <v>184</v>
      </c>
      <c r="J1" s="213"/>
      <c r="K1" s="213"/>
    </row>
    <row r="2" spans="1:21">
      <c r="A2" s="252"/>
      <c r="B2" s="252"/>
      <c r="C2" s="253"/>
      <c r="D2" s="253"/>
      <c r="E2" s="254"/>
      <c r="F2" s="254"/>
      <c r="G2" s="254"/>
      <c r="H2" s="254"/>
      <c r="I2" s="213"/>
      <c r="J2" s="213"/>
      <c r="K2" s="213"/>
      <c r="M2" s="87"/>
    </row>
    <row r="3" spans="1:21" ht="22.9" customHeight="1" thickBot="1">
      <c r="G3" s="272" t="str">
        <f>防災役員名簿!G2&amp;"自治会"</f>
        <v>自治会</v>
      </c>
      <c r="H3" s="272"/>
      <c r="I3" s="272"/>
      <c r="J3" s="214">
        <f>防災役員名簿!N4</f>
        <v>0</v>
      </c>
      <c r="K3" s="214"/>
    </row>
    <row r="4" spans="1:21">
      <c r="A4" s="255" t="s">
        <v>70</v>
      </c>
      <c r="B4" s="256"/>
      <c r="C4" s="259" t="s">
        <v>71</v>
      </c>
      <c r="D4" s="40" t="s">
        <v>72</v>
      </c>
      <c r="E4" s="260" t="s">
        <v>73</v>
      </c>
      <c r="F4" s="261"/>
      <c r="G4" s="255" t="s">
        <v>74</v>
      </c>
      <c r="H4" s="256"/>
      <c r="I4" s="262" t="s">
        <v>75</v>
      </c>
      <c r="J4" s="263"/>
      <c r="K4" s="264"/>
      <c r="L4" s="32"/>
      <c r="O4" s="34"/>
    </row>
    <row r="5" spans="1:21" ht="19.5" thickBot="1">
      <c r="A5" s="257"/>
      <c r="B5" s="258"/>
      <c r="C5" s="224"/>
      <c r="D5" s="81" t="s">
        <v>76</v>
      </c>
      <c r="E5" s="257" t="s">
        <v>77</v>
      </c>
      <c r="F5" s="258"/>
      <c r="G5" s="257"/>
      <c r="H5" s="258"/>
      <c r="I5" s="265"/>
      <c r="J5" s="266"/>
      <c r="K5" s="267"/>
      <c r="L5" s="32"/>
    </row>
    <row r="6" spans="1:21" ht="20.100000000000001" customHeight="1">
      <c r="A6" s="249" t="s">
        <v>78</v>
      </c>
      <c r="B6" s="250"/>
      <c r="C6" s="232">
        <v>2</v>
      </c>
      <c r="D6" s="38" t="s">
        <v>79</v>
      </c>
      <c r="E6" s="273" t="str">
        <f>PHONETIC(E7)</f>
        <v/>
      </c>
      <c r="F6" s="274"/>
      <c r="G6" s="225"/>
      <c r="H6" s="226"/>
      <c r="I6" s="36" t="s">
        <v>80</v>
      </c>
      <c r="J6" s="219"/>
      <c r="K6" s="220"/>
    </row>
    <row r="7" spans="1:21" ht="20.100000000000001" customHeight="1">
      <c r="A7" s="248"/>
      <c r="B7" s="247"/>
      <c r="C7" s="223"/>
      <c r="D7" s="39"/>
      <c r="E7" s="239"/>
      <c r="F7" s="240" ph="1"/>
      <c r="G7" s="235"/>
      <c r="H7" s="236"/>
      <c r="I7" s="37" t="s">
        <v>81</v>
      </c>
      <c r="J7" s="221"/>
      <c r="K7" s="222"/>
      <c r="Q7" s="268" t="s">
        <v>207</v>
      </c>
      <c r="R7" s="269"/>
      <c r="S7" s="269"/>
      <c r="T7" s="269"/>
      <c r="U7" s="269"/>
    </row>
    <row r="8" spans="1:21" ht="20.100000000000001" customHeight="1">
      <c r="A8" s="248" t="s">
        <v>82</v>
      </c>
      <c r="B8" s="247"/>
      <c r="C8" s="223" t="s">
        <v>83</v>
      </c>
      <c r="D8" s="39" t="s">
        <v>79</v>
      </c>
      <c r="E8" s="233" t="str">
        <f>PHONETIC(防災役員名簿!E7)</f>
        <v/>
      </c>
      <c r="F8" s="234"/>
      <c r="G8" s="225">
        <f>防災役員名簿!G7</f>
        <v>0</v>
      </c>
      <c r="H8" s="226"/>
      <c r="I8" s="37" t="s">
        <v>80</v>
      </c>
      <c r="J8" s="215">
        <f>防災役員名簿!I7</f>
        <v>0</v>
      </c>
      <c r="K8" s="216"/>
      <c r="Q8" s="269"/>
      <c r="R8" s="269"/>
      <c r="S8" s="269"/>
      <c r="T8" s="269"/>
      <c r="U8" s="269"/>
    </row>
    <row r="9" spans="1:21" ht="20.100000000000001" customHeight="1">
      <c r="A9" s="248"/>
      <c r="B9" s="247"/>
      <c r="C9" s="223"/>
      <c r="D9" s="39"/>
      <c r="E9" s="239">
        <f>防災役員名簿!E7</f>
        <v>0</v>
      </c>
      <c r="F9" s="240"/>
      <c r="G9" s="235"/>
      <c r="H9" s="236"/>
      <c r="I9" s="37" t="s">
        <v>81</v>
      </c>
      <c r="J9" s="217">
        <f>防災役員名簿!I8</f>
        <v>0</v>
      </c>
      <c r="K9" s="218"/>
    </row>
    <row r="10" spans="1:21" ht="20.100000000000001" customHeight="1">
      <c r="A10" s="251" t="s">
        <v>84</v>
      </c>
      <c r="B10" s="247"/>
      <c r="C10" s="223">
        <v>2</v>
      </c>
      <c r="D10" s="39" t="s">
        <v>79</v>
      </c>
      <c r="E10" s="233" t="str">
        <f t="shared" ref="E10" si="0">PHONETIC(E11)</f>
        <v/>
      </c>
      <c r="F10" s="234"/>
      <c r="G10" s="225"/>
      <c r="H10" s="226"/>
      <c r="I10" s="37" t="s">
        <v>85</v>
      </c>
      <c r="J10" s="215"/>
      <c r="K10" s="216"/>
      <c r="M10" s="45" t="s">
        <v>211</v>
      </c>
    </row>
    <row r="11" spans="1:21" ht="20.100000000000001" customHeight="1">
      <c r="A11" s="248"/>
      <c r="B11" s="247"/>
      <c r="C11" s="223"/>
      <c r="D11" s="39"/>
      <c r="E11" s="239"/>
      <c r="F11" s="240"/>
      <c r="G11" s="235"/>
      <c r="H11" s="236"/>
      <c r="I11" s="41" t="s">
        <v>86</v>
      </c>
      <c r="J11" s="99"/>
      <c r="K11" s="88" t="str">
        <f>IF(J11="","",DATEDIF(J11,M11,"Y"))</f>
        <v/>
      </c>
      <c r="M11" s="90" t="str">
        <f>A1&amp;"/4/1"</f>
        <v>2026/4/1</v>
      </c>
    </row>
    <row r="12" spans="1:21" ht="20.100000000000001" customHeight="1">
      <c r="A12" s="248" t="s">
        <v>87</v>
      </c>
      <c r="B12" s="247"/>
      <c r="C12" s="223">
        <v>2</v>
      </c>
      <c r="D12" s="39" t="s">
        <v>79</v>
      </c>
      <c r="E12" s="233" t="str">
        <f t="shared" ref="E12" si="1">PHONETIC(E13)</f>
        <v/>
      </c>
      <c r="F12" s="234"/>
      <c r="G12" s="225"/>
      <c r="H12" s="226"/>
      <c r="I12" s="37" t="s">
        <v>80</v>
      </c>
      <c r="J12" s="215"/>
      <c r="K12" s="216"/>
    </row>
    <row r="13" spans="1:21" ht="20.100000000000001" customHeight="1">
      <c r="A13" s="248"/>
      <c r="B13" s="247"/>
      <c r="C13" s="223"/>
      <c r="D13" s="39"/>
      <c r="E13" s="239"/>
      <c r="F13" s="240"/>
      <c r="G13" s="235"/>
      <c r="H13" s="236"/>
      <c r="I13" s="37" t="s">
        <v>81</v>
      </c>
      <c r="J13" s="217"/>
      <c r="K13" s="218"/>
      <c r="M13" s="89"/>
    </row>
    <row r="14" spans="1:21" ht="20.100000000000001" customHeight="1">
      <c r="A14" s="248" t="s">
        <v>88</v>
      </c>
      <c r="B14" s="247"/>
      <c r="C14" s="223" t="s">
        <v>83</v>
      </c>
      <c r="D14" s="39" t="s">
        <v>79</v>
      </c>
      <c r="E14" s="233" t="str">
        <f t="shared" ref="E14" si="2">PHONETIC(E15)</f>
        <v/>
      </c>
      <c r="F14" s="234"/>
      <c r="G14" s="225"/>
      <c r="H14" s="226"/>
      <c r="I14" s="37" t="s">
        <v>80</v>
      </c>
      <c r="J14" s="215"/>
      <c r="K14" s="216"/>
    </row>
    <row r="15" spans="1:21" ht="20.100000000000001" customHeight="1">
      <c r="A15" s="248"/>
      <c r="B15" s="247"/>
      <c r="C15" s="223"/>
      <c r="D15" s="39"/>
      <c r="E15" s="239"/>
      <c r="F15" s="240"/>
      <c r="G15" s="235"/>
      <c r="H15" s="236"/>
      <c r="I15" s="37" t="s">
        <v>81</v>
      </c>
      <c r="J15" s="217"/>
      <c r="K15" s="218"/>
    </row>
    <row r="16" spans="1:21" ht="20.100000000000001" customHeight="1">
      <c r="A16" s="251" t="s">
        <v>182</v>
      </c>
      <c r="B16" s="247"/>
      <c r="C16" s="223">
        <v>2</v>
      </c>
      <c r="D16" s="39" t="s">
        <v>79</v>
      </c>
      <c r="E16" s="233" t="str">
        <f t="shared" ref="E16" si="3">PHONETIC(E17)</f>
        <v/>
      </c>
      <c r="F16" s="234"/>
      <c r="G16" s="225"/>
      <c r="H16" s="226"/>
      <c r="I16" s="37" t="s">
        <v>80</v>
      </c>
      <c r="J16" s="215"/>
      <c r="K16" s="216"/>
    </row>
    <row r="17" spans="1:15" ht="20.100000000000001" customHeight="1">
      <c r="A17" s="248"/>
      <c r="B17" s="247"/>
      <c r="C17" s="223"/>
      <c r="D17" s="39"/>
      <c r="E17" s="239"/>
      <c r="F17" s="240"/>
      <c r="G17" s="235"/>
      <c r="H17" s="236"/>
      <c r="I17" s="37" t="s">
        <v>81</v>
      </c>
      <c r="J17" s="217"/>
      <c r="K17" s="218"/>
    </row>
    <row r="18" spans="1:15" ht="20.100000000000001" customHeight="1">
      <c r="A18" s="248" t="s">
        <v>89</v>
      </c>
      <c r="B18" s="247"/>
      <c r="C18" s="223">
        <v>2</v>
      </c>
      <c r="D18" s="39" t="s">
        <v>79</v>
      </c>
      <c r="E18" s="233" t="str">
        <f t="shared" ref="E18" si="4">PHONETIC(E19)</f>
        <v/>
      </c>
      <c r="F18" s="234"/>
      <c r="G18" s="225"/>
      <c r="H18" s="226"/>
      <c r="I18" s="37" t="s">
        <v>80</v>
      </c>
      <c r="J18" s="215"/>
      <c r="K18" s="216"/>
    </row>
    <row r="19" spans="1:15" ht="20.100000000000001" customHeight="1">
      <c r="A19" s="248"/>
      <c r="B19" s="247"/>
      <c r="C19" s="223"/>
      <c r="D19" s="39"/>
      <c r="E19" s="239"/>
      <c r="F19" s="240"/>
      <c r="G19" s="235"/>
      <c r="H19" s="236"/>
      <c r="I19" s="37" t="s">
        <v>81</v>
      </c>
      <c r="J19" s="217"/>
      <c r="K19" s="218"/>
    </row>
    <row r="20" spans="1:15" ht="20.100000000000001" customHeight="1">
      <c r="A20" s="248" t="s">
        <v>90</v>
      </c>
      <c r="B20" s="247"/>
      <c r="C20" s="223">
        <v>2</v>
      </c>
      <c r="D20" s="39" t="s">
        <v>79</v>
      </c>
      <c r="E20" s="233" t="str">
        <f t="shared" ref="E20" si="5">PHONETIC(E21)</f>
        <v/>
      </c>
      <c r="F20" s="234"/>
      <c r="G20" s="225"/>
      <c r="H20" s="226"/>
      <c r="I20" s="37" t="s">
        <v>80</v>
      </c>
      <c r="J20" s="215"/>
      <c r="K20" s="216"/>
    </row>
    <row r="21" spans="1:15" ht="20.100000000000001" customHeight="1">
      <c r="A21" s="248"/>
      <c r="B21" s="247"/>
      <c r="C21" s="223"/>
      <c r="D21" s="39"/>
      <c r="E21" s="239"/>
      <c r="F21" s="240"/>
      <c r="G21" s="235"/>
      <c r="H21" s="236"/>
      <c r="I21" s="37" t="s">
        <v>81</v>
      </c>
      <c r="J21" s="217"/>
      <c r="K21" s="218"/>
    </row>
    <row r="22" spans="1:15" ht="20.100000000000001" customHeight="1">
      <c r="A22" s="246" t="s">
        <v>91</v>
      </c>
      <c r="B22" s="247"/>
      <c r="C22" s="223">
        <v>2</v>
      </c>
      <c r="D22" s="80" t="s">
        <v>79</v>
      </c>
      <c r="E22" s="233" t="str">
        <f t="shared" ref="E22" si="6">PHONETIC(E23)</f>
        <v/>
      </c>
      <c r="F22" s="234"/>
      <c r="G22" s="225"/>
      <c r="H22" s="226"/>
      <c r="I22" s="37" t="s">
        <v>85</v>
      </c>
      <c r="J22" s="215"/>
      <c r="K22" s="216"/>
    </row>
    <row r="23" spans="1:15" ht="20.100000000000001" customHeight="1">
      <c r="A23" s="248"/>
      <c r="B23" s="247"/>
      <c r="C23" s="223"/>
      <c r="D23" s="39"/>
      <c r="E23" s="239"/>
      <c r="F23" s="240"/>
      <c r="G23" s="235"/>
      <c r="H23" s="236"/>
      <c r="I23" s="42" t="s">
        <v>92</v>
      </c>
      <c r="J23" s="99"/>
      <c r="K23" s="88" t="str">
        <f>IF(J23="","",DATEDIF(J23,M11,"Y"))</f>
        <v/>
      </c>
    </row>
    <row r="24" spans="1:15" ht="20.100000000000001" customHeight="1">
      <c r="A24" s="249" t="s">
        <v>93</v>
      </c>
      <c r="B24" s="250"/>
      <c r="C24" s="223"/>
      <c r="D24" s="38" t="s">
        <v>79</v>
      </c>
      <c r="E24" s="233" t="str">
        <f t="shared" ref="E24" si="7">PHONETIC(E25)</f>
        <v/>
      </c>
      <c r="F24" s="234"/>
      <c r="G24" s="225"/>
      <c r="H24" s="226"/>
      <c r="I24" s="37" t="s">
        <v>80</v>
      </c>
      <c r="J24" s="215"/>
      <c r="K24" s="216"/>
    </row>
    <row r="25" spans="1:15" ht="20.100000000000001" customHeight="1">
      <c r="A25" s="248"/>
      <c r="B25" s="247"/>
      <c r="C25" s="223"/>
      <c r="D25" s="39"/>
      <c r="E25" s="239"/>
      <c r="F25" s="240"/>
      <c r="G25" s="235"/>
      <c r="H25" s="236"/>
      <c r="I25" s="37" t="s">
        <v>81</v>
      </c>
      <c r="J25" s="217"/>
      <c r="K25" s="218"/>
      <c r="M25" s="32"/>
    </row>
    <row r="26" spans="1:15" ht="20.100000000000001" customHeight="1">
      <c r="A26" s="243" t="s">
        <v>94</v>
      </c>
      <c r="B26" s="244"/>
      <c r="C26" s="231">
        <v>2</v>
      </c>
      <c r="D26" s="39" t="s">
        <v>79</v>
      </c>
      <c r="E26" s="233" t="str">
        <f t="shared" ref="E26" si="8">PHONETIC(E27)</f>
        <v/>
      </c>
      <c r="F26" s="234"/>
      <c r="G26" s="225"/>
      <c r="H26" s="226"/>
      <c r="I26" s="37" t="s">
        <v>80</v>
      </c>
      <c r="J26" s="215"/>
      <c r="K26" s="216"/>
      <c r="O26" s="33"/>
    </row>
    <row r="27" spans="1:15" ht="20.100000000000001" customHeight="1">
      <c r="A27" s="245"/>
      <c r="B27" s="244"/>
      <c r="C27" s="232"/>
      <c r="D27" s="39"/>
      <c r="E27" s="239"/>
      <c r="F27" s="240"/>
      <c r="G27" s="235"/>
      <c r="H27" s="236"/>
      <c r="I27" s="37" t="s">
        <v>81</v>
      </c>
      <c r="J27" s="217"/>
      <c r="K27" s="218"/>
    </row>
    <row r="28" spans="1:15" ht="20.100000000000001" customHeight="1">
      <c r="A28" s="243" t="s">
        <v>94</v>
      </c>
      <c r="B28" s="244"/>
      <c r="C28" s="223">
        <v>2</v>
      </c>
      <c r="D28" s="39" t="s">
        <v>79</v>
      </c>
      <c r="E28" s="233" t="str">
        <f t="shared" ref="E28" si="9">PHONETIC(E29)</f>
        <v/>
      </c>
      <c r="F28" s="234"/>
      <c r="G28" s="225"/>
      <c r="H28" s="226"/>
      <c r="I28" s="37" t="s">
        <v>80</v>
      </c>
      <c r="J28" s="215"/>
      <c r="K28" s="216"/>
    </row>
    <row r="29" spans="1:15" ht="20.100000000000001" customHeight="1">
      <c r="A29" s="245"/>
      <c r="B29" s="244"/>
      <c r="C29" s="223"/>
      <c r="D29" s="39"/>
      <c r="E29" s="239"/>
      <c r="F29" s="240"/>
      <c r="G29" s="235"/>
      <c r="H29" s="236"/>
      <c r="I29" s="37" t="s">
        <v>81</v>
      </c>
      <c r="J29" s="217"/>
      <c r="K29" s="218"/>
    </row>
    <row r="30" spans="1:15" ht="20.100000000000001" customHeight="1">
      <c r="A30" s="229" t="s">
        <v>95</v>
      </c>
      <c r="B30" s="230"/>
      <c r="C30" s="231">
        <v>2</v>
      </c>
      <c r="D30" s="39" t="s">
        <v>79</v>
      </c>
      <c r="E30" s="233" t="str">
        <f t="shared" ref="E30" si="10">PHONETIC(E31)</f>
        <v/>
      </c>
      <c r="F30" s="234"/>
      <c r="G30" s="225"/>
      <c r="H30" s="226"/>
      <c r="I30" s="37" t="s">
        <v>80</v>
      </c>
      <c r="J30" s="215"/>
      <c r="K30" s="216"/>
    </row>
    <row r="31" spans="1:15" ht="20.100000000000001" customHeight="1">
      <c r="A31" s="237" t="s">
        <v>96</v>
      </c>
      <c r="B31" s="238"/>
      <c r="C31" s="232"/>
      <c r="D31" s="39"/>
      <c r="E31" s="239"/>
      <c r="F31" s="240"/>
      <c r="G31" s="235"/>
      <c r="H31" s="236"/>
      <c r="I31" s="37" t="s">
        <v>81</v>
      </c>
      <c r="J31" s="217"/>
      <c r="K31" s="218"/>
    </row>
    <row r="32" spans="1:15" ht="20.100000000000001" customHeight="1">
      <c r="A32" s="229" t="s">
        <v>209</v>
      </c>
      <c r="B32" s="230"/>
      <c r="C32" s="223">
        <v>2</v>
      </c>
      <c r="D32" s="39" t="s">
        <v>79</v>
      </c>
      <c r="E32" s="233" t="str">
        <f t="shared" ref="E32" si="11">PHONETIC(E33)</f>
        <v/>
      </c>
      <c r="F32" s="234"/>
      <c r="G32" s="225"/>
      <c r="H32" s="226"/>
      <c r="I32" s="37" t="s">
        <v>80</v>
      </c>
      <c r="J32" s="215"/>
      <c r="K32" s="216"/>
    </row>
    <row r="33" spans="1:11" ht="20.100000000000001" customHeight="1" thickBot="1">
      <c r="A33" s="270" t="s">
        <v>210</v>
      </c>
      <c r="B33" s="271"/>
      <c r="C33" s="224"/>
      <c r="D33" s="39"/>
      <c r="E33" s="241"/>
      <c r="F33" s="242"/>
      <c r="G33" s="227"/>
      <c r="H33" s="228"/>
      <c r="I33" s="86" t="s">
        <v>81</v>
      </c>
      <c r="J33" s="211"/>
      <c r="K33" s="212"/>
    </row>
    <row r="34" spans="1:11" ht="19.149999999999999" customHeight="1">
      <c r="A34" s="1" t="s">
        <v>97</v>
      </c>
      <c r="B34" s="1"/>
      <c r="C34" s="1"/>
      <c r="D34" s="1"/>
      <c r="E34" s="1"/>
      <c r="F34" s="1"/>
      <c r="G34" s="1"/>
      <c r="H34" s="1"/>
      <c r="I34" s="1"/>
      <c r="J34" s="1"/>
    </row>
    <row r="35" spans="1:11" ht="19.149999999999999" customHeight="1">
      <c r="A35" s="1" t="s">
        <v>98</v>
      </c>
      <c r="B35" s="1"/>
      <c r="C35" s="1"/>
      <c r="D35" s="1"/>
      <c r="E35" s="1"/>
      <c r="F35" s="1"/>
      <c r="G35" s="1"/>
      <c r="H35" s="1"/>
      <c r="I35" s="1"/>
      <c r="J35" s="1"/>
    </row>
    <row r="36" spans="1:11" ht="19.149999999999999" customHeight="1">
      <c r="A36" s="1" t="s">
        <v>99</v>
      </c>
      <c r="B36" s="1"/>
      <c r="C36" s="1"/>
      <c r="D36" s="1"/>
      <c r="E36" s="1"/>
      <c r="F36" s="1"/>
      <c r="G36" s="1"/>
      <c r="H36" s="1"/>
      <c r="I36" s="1"/>
      <c r="J36" s="1"/>
    </row>
    <row r="37" spans="1:11" ht="19.149999999999999" customHeight="1">
      <c r="A37" s="1" t="s">
        <v>100</v>
      </c>
      <c r="B37" s="1"/>
      <c r="C37" s="1"/>
      <c r="D37" s="1"/>
      <c r="E37" s="1"/>
      <c r="F37" s="1"/>
      <c r="G37" s="1"/>
      <c r="H37" s="1"/>
      <c r="I37" s="1"/>
      <c r="J37" s="1"/>
    </row>
    <row r="38" spans="1:11" ht="19.149999999999999" customHeight="1">
      <c r="A38" s="1" t="s">
        <v>101</v>
      </c>
      <c r="B38" s="1"/>
      <c r="C38" s="1"/>
      <c r="D38" s="1"/>
      <c r="E38" s="1"/>
      <c r="F38" s="1"/>
      <c r="G38" s="1"/>
      <c r="H38" s="1"/>
      <c r="I38" s="1"/>
      <c r="J38" s="1"/>
    </row>
    <row r="39" spans="1:11" ht="19.149999999999999" customHeight="1">
      <c r="A39" s="1" t="s">
        <v>102</v>
      </c>
      <c r="B39" s="1"/>
      <c r="C39" s="1"/>
      <c r="D39" s="1"/>
      <c r="E39" s="1"/>
      <c r="F39" s="1"/>
      <c r="G39" s="1"/>
      <c r="H39" s="1"/>
      <c r="I39" s="1"/>
      <c r="J39" s="1"/>
    </row>
    <row r="40" spans="1:11" ht="19.149999999999999" customHeight="1">
      <c r="A40" s="1" t="s">
        <v>103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ht="19.149999999999999" customHeight="1">
      <c r="A41" s="1" t="s">
        <v>104</v>
      </c>
      <c r="B41" s="1"/>
      <c r="C41" s="1"/>
      <c r="D41" s="1"/>
      <c r="E41" s="1"/>
      <c r="F41" s="1"/>
      <c r="G41" s="1"/>
      <c r="H41" s="1"/>
      <c r="I41" s="1"/>
      <c r="J41" s="1"/>
    </row>
    <row r="43" spans="1:11">
      <c r="A43" s="31" t="s">
        <v>206</v>
      </c>
    </row>
  </sheetData>
  <mergeCells count="111">
    <mergeCell ref="Q7:U8"/>
    <mergeCell ref="A32:B32"/>
    <mergeCell ref="A33:B33"/>
    <mergeCell ref="G3:I3"/>
    <mergeCell ref="E26:F26"/>
    <mergeCell ref="E27:F27"/>
    <mergeCell ref="E32:F32"/>
    <mergeCell ref="A8:B9"/>
    <mergeCell ref="C8:C9"/>
    <mergeCell ref="E8:F8"/>
    <mergeCell ref="G8:H9"/>
    <mergeCell ref="E9:F9"/>
    <mergeCell ref="A6:B7"/>
    <mergeCell ref="C6:C7"/>
    <mergeCell ref="E6:F6"/>
    <mergeCell ref="G6:H7"/>
    <mergeCell ref="E7:F7"/>
    <mergeCell ref="A12:B13"/>
    <mergeCell ref="C12:C13"/>
    <mergeCell ref="E12:F12"/>
    <mergeCell ref="G12:H13"/>
    <mergeCell ref="E13:F13"/>
    <mergeCell ref="A10:B11"/>
    <mergeCell ref="C10:C11"/>
    <mergeCell ref="A1:B2"/>
    <mergeCell ref="C1:D2"/>
    <mergeCell ref="E1:H2"/>
    <mergeCell ref="A4:B5"/>
    <mergeCell ref="C4:C5"/>
    <mergeCell ref="E4:F4"/>
    <mergeCell ref="G4:H5"/>
    <mergeCell ref="E5:F5"/>
    <mergeCell ref="I4:K5"/>
    <mergeCell ref="E10:F10"/>
    <mergeCell ref="G10:H11"/>
    <mergeCell ref="E11:F11"/>
    <mergeCell ref="A14:B15"/>
    <mergeCell ref="C14:C15"/>
    <mergeCell ref="E14:F14"/>
    <mergeCell ref="G14:H15"/>
    <mergeCell ref="E15:F15"/>
    <mergeCell ref="A16:B17"/>
    <mergeCell ref="C16:C17"/>
    <mergeCell ref="E16:F16"/>
    <mergeCell ref="G16:H17"/>
    <mergeCell ref="E17:F17"/>
    <mergeCell ref="G22:H23"/>
    <mergeCell ref="E23:F23"/>
    <mergeCell ref="A24:B25"/>
    <mergeCell ref="C24:C25"/>
    <mergeCell ref="E24:F24"/>
    <mergeCell ref="G24:H25"/>
    <mergeCell ref="E25:F25"/>
    <mergeCell ref="A18:B19"/>
    <mergeCell ref="C18:C19"/>
    <mergeCell ref="E18:F18"/>
    <mergeCell ref="G18:H19"/>
    <mergeCell ref="E19:F19"/>
    <mergeCell ref="A20:B21"/>
    <mergeCell ref="C20:C21"/>
    <mergeCell ref="E20:F20"/>
    <mergeCell ref="G20:H21"/>
    <mergeCell ref="E21:F21"/>
    <mergeCell ref="J7:K7"/>
    <mergeCell ref="J8:K8"/>
    <mergeCell ref="J9:K9"/>
    <mergeCell ref="J10:K10"/>
    <mergeCell ref="C32:C33"/>
    <mergeCell ref="G32:H33"/>
    <mergeCell ref="A30:B30"/>
    <mergeCell ref="C30:C31"/>
    <mergeCell ref="E30:F30"/>
    <mergeCell ref="G30:H31"/>
    <mergeCell ref="A31:B31"/>
    <mergeCell ref="E31:F31"/>
    <mergeCell ref="E33:F33"/>
    <mergeCell ref="A26:B27"/>
    <mergeCell ref="C26:C27"/>
    <mergeCell ref="G26:H27"/>
    <mergeCell ref="A28:B29"/>
    <mergeCell ref="C28:C29"/>
    <mergeCell ref="E28:F28"/>
    <mergeCell ref="G28:H29"/>
    <mergeCell ref="E29:F29"/>
    <mergeCell ref="A22:B23"/>
    <mergeCell ref="C22:C23"/>
    <mergeCell ref="E22:F22"/>
    <mergeCell ref="J33:K33"/>
    <mergeCell ref="I1:K2"/>
    <mergeCell ref="J3:K3"/>
    <mergeCell ref="J28:K28"/>
    <mergeCell ref="J29:K29"/>
    <mergeCell ref="J30:K30"/>
    <mergeCell ref="J31:K31"/>
    <mergeCell ref="J32:K32"/>
    <mergeCell ref="J22:K22"/>
    <mergeCell ref="J24:K24"/>
    <mergeCell ref="J25:K25"/>
    <mergeCell ref="J26:K26"/>
    <mergeCell ref="J27:K27"/>
    <mergeCell ref="J17:K17"/>
    <mergeCell ref="J18:K18"/>
    <mergeCell ref="J19:K19"/>
    <mergeCell ref="J20:K20"/>
    <mergeCell ref="J21:K21"/>
    <mergeCell ref="J12:K12"/>
    <mergeCell ref="J13:K13"/>
    <mergeCell ref="J14:K14"/>
    <mergeCell ref="J15:K15"/>
    <mergeCell ref="J16:K16"/>
    <mergeCell ref="J6:K6"/>
  </mergeCells>
  <phoneticPr fontId="14"/>
  <dataValidations disablePrompts="1" count="1">
    <dataValidation allowBlank="1" showInputMessage="1" showErrorMessage="1" error="下段" sqref="E10:F10" xr:uid="{DAFF613F-809A-488A-B190-DFB546782242}"/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orientation="portrait" horizontalDpi="4294967293" verticalDpi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68647-0493-4B64-A277-4139FD375B2C}">
  <dimension ref="A1:L72"/>
  <sheetViews>
    <sheetView showZeros="0" topLeftCell="A10" zoomScaleNormal="100" workbookViewId="0">
      <selection activeCell="K33" sqref="K33"/>
    </sheetView>
  </sheetViews>
  <sheetFormatPr defaultColWidth="8.75" defaultRowHeight="13.5"/>
  <cols>
    <col min="1" max="1" width="13.75" style="1" bestFit="1" customWidth="1"/>
    <col min="2" max="2" width="15" style="1" customWidth="1"/>
    <col min="3" max="3" width="12.875" style="1" customWidth="1"/>
    <col min="4" max="4" width="3" style="1" customWidth="1"/>
    <col min="5" max="5" width="10.875" style="1" customWidth="1"/>
    <col min="6" max="6" width="13.25" style="1" customWidth="1"/>
    <col min="7" max="7" width="7.375" style="1" customWidth="1"/>
    <col min="8" max="9" width="10.125" style="1" customWidth="1"/>
    <col min="10" max="16384" width="8.75" style="1"/>
  </cols>
  <sheetData>
    <row r="1" spans="1:10">
      <c r="G1" s="306" t="str">
        <f>防災役員名簿!B2&amp;"年"&amp;防災役員名簿!P2</f>
        <v>2026年04月01日</v>
      </c>
      <c r="H1" s="306"/>
    </row>
    <row r="2" spans="1:10" ht="14.25">
      <c r="A2" s="50" t="s">
        <v>143</v>
      </c>
      <c r="B2" s="307" t="s">
        <v>144</v>
      </c>
      <c r="G2" s="49"/>
      <c r="H2" s="49"/>
    </row>
    <row r="3" spans="1:10" ht="14.25">
      <c r="A3" s="50" t="s">
        <v>145</v>
      </c>
      <c r="B3" s="307"/>
      <c r="G3" s="49"/>
      <c r="H3" s="49"/>
    </row>
    <row r="5" spans="1:10">
      <c r="C5" s="51"/>
      <c r="F5" s="52" t="s">
        <v>146</v>
      </c>
      <c r="G5" s="53">
        <f>防災役員名簿!G2</f>
        <v>0</v>
      </c>
      <c r="H5" s="51" t="s">
        <v>42</v>
      </c>
    </row>
    <row r="6" spans="1:10">
      <c r="F6" s="309"/>
      <c r="G6" s="309"/>
    </row>
    <row r="7" spans="1:10">
      <c r="F7" s="75"/>
      <c r="G7" s="75"/>
      <c r="H7" s="75"/>
    </row>
    <row r="8" spans="1:10">
      <c r="F8" s="54"/>
    </row>
    <row r="9" spans="1:10">
      <c r="B9" s="55">
        <f>役員名簿提出用!A1</f>
        <v>2026</v>
      </c>
      <c r="C9" s="56">
        <f>役員名簿提出用!C1</f>
        <v>46023</v>
      </c>
      <c r="D9" s="57" t="str">
        <f>IF(MOD(B17,2)=0,"","～")</f>
        <v/>
      </c>
      <c r="E9" s="55" t="str">
        <f>IF(MOD(B17,2)=0,"",役員名簿提出用!A1+1)</f>
        <v/>
      </c>
      <c r="F9" s="56" t="str">
        <f>IF(MOD(B17,2)=0,"",役員名簿提出用!C1+365)</f>
        <v/>
      </c>
    </row>
    <row r="10" spans="1:10">
      <c r="B10" s="308" t="s">
        <v>148</v>
      </c>
      <c r="C10" s="308"/>
      <c r="D10" s="308"/>
      <c r="E10" s="308"/>
      <c r="F10" s="308"/>
      <c r="G10" s="308"/>
      <c r="H10" s="58"/>
      <c r="I10" s="58"/>
    </row>
    <row r="12" spans="1:10">
      <c r="A12" s="307" t="s">
        <v>149</v>
      </c>
      <c r="B12" s="307"/>
      <c r="C12" s="307"/>
      <c r="D12" s="307"/>
      <c r="E12" s="307"/>
      <c r="F12" s="307"/>
      <c r="G12" s="307"/>
      <c r="H12" s="307"/>
      <c r="I12" s="307"/>
      <c r="J12" s="307"/>
    </row>
    <row r="13" spans="1:10">
      <c r="A13" s="51"/>
      <c r="B13" s="51"/>
      <c r="C13" s="51"/>
      <c r="D13" s="51"/>
      <c r="E13" s="51"/>
      <c r="F13" s="51"/>
      <c r="G13" s="51"/>
      <c r="H13" s="51"/>
      <c r="I13" s="51"/>
      <c r="J13" s="51"/>
    </row>
    <row r="15" spans="1:10" ht="14.25">
      <c r="A15" s="305" t="s">
        <v>150</v>
      </c>
      <c r="B15" s="305"/>
      <c r="C15" s="305"/>
      <c r="D15" s="305"/>
      <c r="E15" s="305"/>
      <c r="F15" s="305"/>
      <c r="G15" s="305"/>
      <c r="H15" s="305"/>
      <c r="I15" s="50"/>
    </row>
    <row r="17" spans="1:10">
      <c r="A17" s="60" t="s">
        <v>151</v>
      </c>
      <c r="B17" s="61">
        <f>防災役員名簿!B2</f>
        <v>2026</v>
      </c>
      <c r="C17" s="76" t="s">
        <v>180</v>
      </c>
      <c r="D17" s="1" t="s">
        <v>147</v>
      </c>
      <c r="E17" s="61">
        <f>IF(MOD(B17,2)=0,防災役員名簿!B2+1,防災役員名簿!B2+2)</f>
        <v>2027</v>
      </c>
      <c r="F17" s="76" t="s">
        <v>181</v>
      </c>
      <c r="J17" s="61"/>
    </row>
    <row r="18" spans="1:10">
      <c r="A18" s="60"/>
      <c r="B18" s="62">
        <f>DATEVALUE(防災役員名簿!B2&amp;"年1月1日")</f>
        <v>46023</v>
      </c>
      <c r="E18" s="62">
        <f>IF(MOD(B17,2)=0,DATEVALUE(防災役員名簿!B2&amp;"年1月1日")+365,DATEVALUE(防災役員名簿!B2&amp;"年1月1日")+730)</f>
        <v>46388</v>
      </c>
    </row>
    <row r="19" spans="1:10">
      <c r="A19" s="60"/>
      <c r="B19" s="62" t="s">
        <v>208</v>
      </c>
      <c r="E19" s="62"/>
    </row>
    <row r="20" spans="1:10">
      <c r="A20" s="60"/>
      <c r="B20" s="62"/>
      <c r="E20" s="62"/>
    </row>
    <row r="21" spans="1:10">
      <c r="A21" s="60" t="s">
        <v>152</v>
      </c>
      <c r="B21" s="1" t="s">
        <v>153</v>
      </c>
    </row>
    <row r="22" spans="1:10">
      <c r="A22" s="60"/>
    </row>
    <row r="23" spans="1:10">
      <c r="A23" s="60" t="s">
        <v>154</v>
      </c>
      <c r="B23" s="1" t="s">
        <v>155</v>
      </c>
    </row>
    <row r="24" spans="1:10">
      <c r="A24" s="60"/>
      <c r="B24" s="1" t="s">
        <v>156</v>
      </c>
    </row>
    <row r="25" spans="1:10">
      <c r="A25" s="60"/>
    </row>
    <row r="26" spans="1:10">
      <c r="A26" s="60" t="s">
        <v>157</v>
      </c>
      <c r="B26" s="52" t="s">
        <v>158</v>
      </c>
      <c r="C26" s="63" t="str">
        <f>VLOOKUP(B17,$J$46:$L$71,2,FALSE)</f>
        <v>　野　崎</v>
      </c>
      <c r="D26" s="295" t="s">
        <v>159</v>
      </c>
      <c r="E26" s="295"/>
      <c r="F26" s="63" t="str">
        <f>VLOOKUP(B17,$J$46:$L$71,3,FALSE)</f>
        <v>　西江下</v>
      </c>
    </row>
    <row r="29" spans="1:10" ht="14.25" thickBot="1"/>
    <row r="30" spans="1:10" ht="26.45" customHeight="1" thickBot="1">
      <c r="B30" s="64" t="s">
        <v>160</v>
      </c>
      <c r="C30" s="65">
        <f>防災役員名簿!G2</f>
        <v>0</v>
      </c>
      <c r="D30" s="66" t="s">
        <v>161</v>
      </c>
      <c r="E30" s="66"/>
      <c r="F30" s="296" t="s">
        <v>162</v>
      </c>
      <c r="G30" s="296"/>
      <c r="H30" s="67"/>
    </row>
    <row r="31" spans="1:10" ht="14.45" customHeight="1">
      <c r="B31" s="68" t="s">
        <v>163</v>
      </c>
      <c r="C31" s="297" t="s">
        <v>164</v>
      </c>
      <c r="D31" s="299" t="s">
        <v>165</v>
      </c>
      <c r="E31" s="300"/>
      <c r="F31" s="303" t="s">
        <v>166</v>
      </c>
      <c r="G31" s="303"/>
      <c r="H31" s="275" t="s">
        <v>167</v>
      </c>
    </row>
    <row r="32" spans="1:10" ht="13.15" customHeight="1" thickBot="1">
      <c r="B32" s="69" t="s">
        <v>168</v>
      </c>
      <c r="C32" s="298"/>
      <c r="D32" s="301"/>
      <c r="E32" s="302"/>
      <c r="F32" s="304"/>
      <c r="G32" s="304"/>
      <c r="H32" s="276"/>
    </row>
    <row r="33" spans="1:12">
      <c r="B33" s="68" t="str">
        <f>PHONETIC(防災役員名簿!E7)</f>
        <v/>
      </c>
      <c r="C33" s="287">
        <f>防災役員名簿!G7</f>
        <v>0</v>
      </c>
      <c r="D33" s="288">
        <f>防災役員名簿!I7</f>
        <v>0</v>
      </c>
      <c r="E33" s="289"/>
      <c r="F33" s="292">
        <f>防災役員名簿!I8</f>
        <v>0</v>
      </c>
      <c r="G33" s="292"/>
      <c r="H33" s="293" t="s">
        <v>42</v>
      </c>
    </row>
    <row r="34" spans="1:12">
      <c r="B34" s="69">
        <f>防災役員名簿!E7</f>
        <v>0</v>
      </c>
      <c r="C34" s="287"/>
      <c r="D34" s="290"/>
      <c r="E34" s="291"/>
      <c r="F34" s="283"/>
      <c r="G34" s="283"/>
      <c r="H34" s="294"/>
    </row>
    <row r="35" spans="1:12">
      <c r="B35" s="70" t="str">
        <f>PHONETIC(B36)</f>
        <v/>
      </c>
      <c r="C35" s="277"/>
      <c r="D35" s="279"/>
      <c r="E35" s="280"/>
      <c r="F35" s="283"/>
      <c r="G35" s="283"/>
      <c r="H35" s="285"/>
    </row>
    <row r="36" spans="1:12">
      <c r="B36" s="69"/>
      <c r="C36" s="277"/>
      <c r="D36" s="290"/>
      <c r="E36" s="291"/>
      <c r="F36" s="283"/>
      <c r="G36" s="283"/>
      <c r="H36" s="294"/>
    </row>
    <row r="37" spans="1:12">
      <c r="B37" s="70" t="str">
        <f>PHONETIC(B38)</f>
        <v/>
      </c>
      <c r="C37" s="277"/>
      <c r="D37" s="279"/>
      <c r="E37" s="280"/>
      <c r="F37" s="283"/>
      <c r="G37" s="283"/>
      <c r="H37" s="285"/>
    </row>
    <row r="38" spans="1:12" ht="14.25" thickBot="1">
      <c r="B38" s="71"/>
      <c r="C38" s="278"/>
      <c r="D38" s="281"/>
      <c r="E38" s="282"/>
      <c r="F38" s="284"/>
      <c r="G38" s="284"/>
      <c r="H38" s="286"/>
    </row>
    <row r="39" spans="1:12" ht="14.25">
      <c r="B39" s="60"/>
      <c r="C39" s="57"/>
      <c r="D39" s="57"/>
      <c r="E39" s="57"/>
      <c r="F39" s="59"/>
      <c r="G39" s="59"/>
      <c r="H39" s="57"/>
    </row>
    <row r="40" spans="1:12" ht="14.25">
      <c r="B40" s="60"/>
      <c r="C40" s="57"/>
      <c r="D40" s="57"/>
      <c r="E40" s="57"/>
      <c r="F40" s="59"/>
      <c r="G40" s="59"/>
      <c r="H40" s="57"/>
    </row>
    <row r="41" spans="1:12" ht="14.25">
      <c r="A41" s="72" t="s">
        <v>169</v>
      </c>
    </row>
    <row r="42" spans="1:12">
      <c r="A42" s="1" t="s">
        <v>170</v>
      </c>
    </row>
    <row r="45" spans="1:12">
      <c r="J45" s="73" t="s">
        <v>171</v>
      </c>
      <c r="K45" s="73" t="s">
        <v>172</v>
      </c>
      <c r="L45" s="73" t="s">
        <v>173</v>
      </c>
    </row>
    <row r="46" spans="1:12">
      <c r="J46" s="73">
        <v>2025</v>
      </c>
      <c r="K46" s="82" t="s">
        <v>174</v>
      </c>
      <c r="L46" s="82" t="s">
        <v>175</v>
      </c>
    </row>
    <row r="47" spans="1:12">
      <c r="J47" s="73">
        <v>2026</v>
      </c>
      <c r="K47" s="82" t="s">
        <v>174</v>
      </c>
      <c r="L47" s="82" t="s">
        <v>175</v>
      </c>
    </row>
    <row r="48" spans="1:12">
      <c r="J48" s="73">
        <v>2027</v>
      </c>
      <c r="K48" s="82" t="s">
        <v>176</v>
      </c>
      <c r="L48" s="82" t="s">
        <v>177</v>
      </c>
    </row>
    <row r="49" spans="10:12">
      <c r="J49" s="73">
        <v>2028</v>
      </c>
      <c r="K49" s="82" t="s">
        <v>176</v>
      </c>
      <c r="L49" s="82" t="s">
        <v>177</v>
      </c>
    </row>
    <row r="50" spans="10:12">
      <c r="J50" s="73">
        <v>2029</v>
      </c>
      <c r="K50" s="82" t="s">
        <v>178</v>
      </c>
      <c r="L50" s="82" t="s">
        <v>175</v>
      </c>
    </row>
    <row r="51" spans="10:12">
      <c r="J51" s="73">
        <v>2030</v>
      </c>
      <c r="K51" s="82" t="s">
        <v>178</v>
      </c>
      <c r="L51" s="82" t="s">
        <v>175</v>
      </c>
    </row>
    <row r="52" spans="10:12">
      <c r="J52" s="73">
        <v>2031</v>
      </c>
      <c r="K52" s="82" t="s">
        <v>179</v>
      </c>
      <c r="L52" s="82" t="s">
        <v>177</v>
      </c>
    </row>
    <row r="53" spans="10:12">
      <c r="J53" s="73">
        <v>2032</v>
      </c>
      <c r="K53" s="82" t="s">
        <v>179</v>
      </c>
      <c r="L53" s="82" t="s">
        <v>177</v>
      </c>
    </row>
    <row r="54" spans="10:12">
      <c r="J54" s="73">
        <v>2033</v>
      </c>
      <c r="K54" s="82" t="s">
        <v>174</v>
      </c>
      <c r="L54" s="82" t="s">
        <v>175</v>
      </c>
    </row>
    <row r="55" spans="10:12">
      <c r="J55" s="73">
        <v>2034</v>
      </c>
      <c r="K55" s="82" t="s">
        <v>174</v>
      </c>
      <c r="L55" s="82" t="s">
        <v>175</v>
      </c>
    </row>
    <row r="56" spans="10:12">
      <c r="J56" s="73">
        <v>2035</v>
      </c>
      <c r="K56" s="82" t="s">
        <v>176</v>
      </c>
      <c r="L56" s="82" t="s">
        <v>177</v>
      </c>
    </row>
    <row r="57" spans="10:12">
      <c r="J57" s="73">
        <v>2036</v>
      </c>
      <c r="K57" s="82" t="s">
        <v>176</v>
      </c>
      <c r="L57" s="82" t="s">
        <v>177</v>
      </c>
    </row>
    <row r="58" spans="10:12">
      <c r="J58" s="73">
        <v>2037</v>
      </c>
      <c r="K58" s="82" t="s">
        <v>178</v>
      </c>
      <c r="L58" s="82" t="s">
        <v>175</v>
      </c>
    </row>
    <row r="59" spans="10:12">
      <c r="J59" s="73">
        <v>2038</v>
      </c>
      <c r="K59" s="82" t="s">
        <v>178</v>
      </c>
      <c r="L59" s="82" t="s">
        <v>175</v>
      </c>
    </row>
    <row r="60" spans="10:12">
      <c r="J60" s="73">
        <v>2039</v>
      </c>
      <c r="K60" s="82" t="s">
        <v>179</v>
      </c>
      <c r="L60" s="82" t="s">
        <v>177</v>
      </c>
    </row>
    <row r="61" spans="10:12">
      <c r="J61" s="73">
        <v>2040</v>
      </c>
      <c r="K61" s="82" t="s">
        <v>179</v>
      </c>
      <c r="L61" s="82" t="s">
        <v>177</v>
      </c>
    </row>
    <row r="62" spans="10:12">
      <c r="J62" s="73">
        <v>2041</v>
      </c>
      <c r="K62" s="82" t="s">
        <v>174</v>
      </c>
      <c r="L62" s="82" t="s">
        <v>175</v>
      </c>
    </row>
    <row r="63" spans="10:12">
      <c r="J63" s="73">
        <v>2042</v>
      </c>
      <c r="K63" s="82" t="s">
        <v>174</v>
      </c>
      <c r="L63" s="82" t="s">
        <v>175</v>
      </c>
    </row>
    <row r="64" spans="10:12">
      <c r="J64" s="73">
        <v>2043</v>
      </c>
      <c r="K64" s="82" t="s">
        <v>176</v>
      </c>
      <c r="L64" s="82" t="s">
        <v>177</v>
      </c>
    </row>
    <row r="65" spans="10:12">
      <c r="J65" s="73">
        <v>2044</v>
      </c>
      <c r="K65" s="82" t="s">
        <v>176</v>
      </c>
      <c r="L65" s="82" t="s">
        <v>177</v>
      </c>
    </row>
    <row r="66" spans="10:12">
      <c r="J66" s="73">
        <v>2045</v>
      </c>
      <c r="K66" s="82" t="s">
        <v>178</v>
      </c>
      <c r="L66" s="82" t="s">
        <v>175</v>
      </c>
    </row>
    <row r="67" spans="10:12">
      <c r="J67" s="73">
        <v>2046</v>
      </c>
      <c r="K67" s="82" t="s">
        <v>178</v>
      </c>
      <c r="L67" s="82" t="s">
        <v>175</v>
      </c>
    </row>
    <row r="68" spans="10:12">
      <c r="J68" s="73">
        <v>2047</v>
      </c>
      <c r="K68" s="82" t="s">
        <v>179</v>
      </c>
      <c r="L68" s="82" t="s">
        <v>177</v>
      </c>
    </row>
    <row r="69" spans="10:12">
      <c r="J69" s="73">
        <v>2048</v>
      </c>
      <c r="K69" s="82" t="s">
        <v>179</v>
      </c>
      <c r="L69" s="82" t="s">
        <v>177</v>
      </c>
    </row>
    <row r="70" spans="10:12">
      <c r="J70" s="73">
        <v>2049</v>
      </c>
      <c r="K70" s="82" t="s">
        <v>174</v>
      </c>
      <c r="L70" s="82" t="s">
        <v>175</v>
      </c>
    </row>
    <row r="71" spans="10:12">
      <c r="J71" s="73">
        <v>2050</v>
      </c>
      <c r="K71" s="82" t="s">
        <v>174</v>
      </c>
      <c r="L71" s="82" t="s">
        <v>175</v>
      </c>
    </row>
    <row r="72" spans="10:12">
      <c r="L72" s="74"/>
    </row>
  </sheetData>
  <mergeCells count="24">
    <mergeCell ref="A15:H15"/>
    <mergeCell ref="G1:H1"/>
    <mergeCell ref="B2:B3"/>
    <mergeCell ref="B10:G10"/>
    <mergeCell ref="A12:J12"/>
    <mergeCell ref="F6:G6"/>
    <mergeCell ref="D26:E26"/>
    <mergeCell ref="F30:G30"/>
    <mergeCell ref="C31:C32"/>
    <mergeCell ref="D31:E32"/>
    <mergeCell ref="F31:G32"/>
    <mergeCell ref="H31:H32"/>
    <mergeCell ref="C37:C38"/>
    <mergeCell ref="D37:E38"/>
    <mergeCell ref="F37:G38"/>
    <mergeCell ref="H37:H38"/>
    <mergeCell ref="C33:C34"/>
    <mergeCell ref="D33:E34"/>
    <mergeCell ref="F33:G34"/>
    <mergeCell ref="H33:H34"/>
    <mergeCell ref="C35:C36"/>
    <mergeCell ref="D35:E36"/>
    <mergeCell ref="F35:G36"/>
    <mergeCell ref="H35:H36"/>
  </mergeCells>
  <phoneticPr fontId="1"/>
  <pageMargins left="0.70866141732283472" right="0.70866141732283472" top="1.1417322834645669" bottom="0.74803149606299213" header="0.31496062992125984" footer="0.31496062992125984"/>
  <pageSetup paperSize="9" scale="93" orientation="portrait" horizontalDpi="4294967293" verticalDpi="0" r:id="rId1"/>
  <colBreaks count="1" manualBreakCount="1">
    <brk id="8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防災役員名簿</vt:lpstr>
      <vt:lpstr>災害時緊急連絡網</vt:lpstr>
      <vt:lpstr>地域行事計画</vt:lpstr>
      <vt:lpstr>役員名簿提出用</vt:lpstr>
      <vt:lpstr>墓地委員選任届</vt:lpstr>
      <vt:lpstr>災害時緊急連絡網!Print_Area</vt:lpstr>
      <vt:lpstr>地域行事計画!Print_Area</vt:lpstr>
      <vt:lpstr>墓地委員選任届!Print_Area</vt:lpstr>
      <vt:lpstr>防災役員名簿!Print_Area</vt:lpstr>
      <vt:lpstr>役員名簿提出用!Print_Area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敏郎 西脇</dc:creator>
  <cp:lastModifiedBy>保全対策協議会 笠郷地区環境</cp:lastModifiedBy>
  <cp:lastPrinted>2025-11-18T09:08:08Z</cp:lastPrinted>
  <dcterms:created xsi:type="dcterms:W3CDTF">2024-12-16T01:44:33Z</dcterms:created>
  <dcterms:modified xsi:type="dcterms:W3CDTF">2025-11-28T02:20:49Z</dcterms:modified>
</cp:coreProperties>
</file>